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SheetTabs="0" xWindow="4040" yWindow="620" windowWidth="16000" windowHeight="11620" activeTab="0"/>
  </bookViews>
  <sheets>
    <sheet name="Intro" sheetId="1" r:id="rId1"/>
    <sheet name="O1 Q1 Q2" sheetId="2" r:id="rId2"/>
    <sheet name="O2 Q3" sheetId="3" r:id="rId3"/>
    <sheet name="O3 Q4" sheetId="4" r:id="rId4"/>
    <sheet name="O4 Q6" sheetId="5" r:id="rId5"/>
    <sheet name="O5 Q7" sheetId="6" r:id="rId6"/>
    <sheet name="notes" sheetId="7" r:id="rId7"/>
  </sheets>
  <definedNames/>
  <calcPr fullCalcOnLoad="1"/>
</workbook>
</file>

<file path=xl/sharedStrings.xml><?xml version="1.0" encoding="utf-8"?>
<sst xmlns="http://schemas.openxmlformats.org/spreadsheetml/2006/main" count="110" uniqueCount="90">
  <si>
    <t>This spreadsheet contains the functions</t>
  </si>
  <si>
    <t>Random(H,L,D)</t>
  </si>
  <si>
    <t>returns a random number between H and L to D decimal places</t>
  </si>
  <si>
    <t>Prime(n)</t>
  </si>
  <si>
    <t>digitalroot(n)</t>
  </si>
  <si>
    <t>returns the digital root of n.</t>
  </si>
  <si>
    <t>returns the first prime number bigger than n. (n ≥ 2)</t>
  </si>
  <si>
    <t>IF(prime(A1-1)=A1,"prime","composite") tests if A1 is prime; A1 ≥ 3)</t>
  </si>
  <si>
    <t>IF(AND(prime(A1-1)=A1,prime(2*A1)=2*A1+1),"germain","not germain")</t>
  </si>
  <si>
    <t>test for prime</t>
  </si>
  <si>
    <t>test for germain</t>
  </si>
  <si>
    <t>2p+1 prime</t>
  </si>
  <si>
    <t>power</t>
  </si>
  <si>
    <t>choose</t>
  </si>
  <si>
    <t>coef</t>
  </si>
  <si>
    <t>Q1</t>
  </si>
  <si>
    <t>Q2</t>
  </si>
  <si>
    <t>a</t>
  </si>
  <si>
    <t>b</t>
  </si>
  <si>
    <t>n</t>
  </si>
  <si>
    <t>A</t>
  </si>
  <si>
    <t>B</t>
  </si>
  <si>
    <t>c</t>
  </si>
  <si>
    <t>d</t>
  </si>
  <si>
    <t>Express</t>
  </si>
  <si>
    <t>in partial fractions.</t>
  </si>
  <si>
    <t>+</t>
  </si>
  <si>
    <t>fn</t>
  </si>
  <si>
    <t>3a</t>
  </si>
  <si>
    <t>Differentiate</t>
  </si>
  <si>
    <t>fn'</t>
  </si>
  <si>
    <t>3b</t>
  </si>
  <si>
    <t>3c</t>
  </si>
  <si>
    <t>Q4</t>
  </si>
  <si>
    <t>Find</t>
  </si>
  <si>
    <t>dx</t>
  </si>
  <si>
    <t>outside</t>
  </si>
  <si>
    <t>Q5</t>
  </si>
  <si>
    <t>c(a+c)</t>
  </si>
  <si>
    <t>tpx</t>
  </si>
  <si>
    <t>tpy</t>
  </si>
  <si>
    <t>xint</t>
  </si>
  <si>
    <t>or</t>
  </si>
  <si>
    <t>Q6</t>
  </si>
  <si>
    <t>f(x) =</t>
  </si>
  <si>
    <t>x</t>
  </si>
  <si>
    <t>(a)</t>
  </si>
  <si>
    <t>Write down the equation of the vertical asymptote of the graph of y = f(x).</t>
  </si>
  <si>
    <t>(b)</t>
  </si>
  <si>
    <t>Use division to show f(x) =</t>
  </si>
  <si>
    <t>(c)</t>
  </si>
  <si>
    <t>yint</t>
  </si>
  <si>
    <t>x-intercept(s)</t>
  </si>
  <si>
    <t>y-intercept</t>
  </si>
  <si>
    <t>turning point</t>
  </si>
  <si>
    <t>Show that the graph has a non-vertical asymptote and find its equation.</t>
  </si>
  <si>
    <t>e</t>
  </si>
  <si>
    <t>f</t>
  </si>
  <si>
    <t>g</t>
  </si>
  <si>
    <t>h</t>
  </si>
  <si>
    <t>i</t>
  </si>
  <si>
    <t>s</t>
  </si>
  <si>
    <t>term</t>
  </si>
  <si>
    <t>y</t>
  </si>
  <si>
    <t>z</t>
  </si>
  <si>
    <t>val</t>
  </si>
  <si>
    <t>Q7</t>
  </si>
  <si>
    <t>Use Gaussian elimination to solve the following system of equations.</t>
  </si>
  <si>
    <t xml:space="preserve">z = </t>
  </si>
  <si>
    <t xml:space="preserve">y = </t>
  </si>
  <si>
    <t xml:space="preserve">x = </t>
  </si>
  <si>
    <t>Do the question</t>
  </si>
  <si>
    <t>Click &lt;reveal&gt; to check your answer</t>
  </si>
  <si>
    <t>Click "New Question" for further practice.</t>
  </si>
  <si>
    <t>Ask ... if you do not understand any discrepancy.</t>
  </si>
  <si>
    <t>The programs are not de-bugged yet. Please report problems.</t>
  </si>
  <si>
    <t>Advanced Higher Unit 1 Prep</t>
  </si>
  <si>
    <t>click to come home</t>
  </si>
  <si>
    <t>AQ31</t>
  </si>
  <si>
    <t>AJ27</t>
  </si>
  <si>
    <t>AG27</t>
  </si>
  <si>
    <t>S25</t>
  </si>
  <si>
    <t>N26</t>
  </si>
  <si>
    <t>H24</t>
  </si>
  <si>
    <t>O26</t>
  </si>
  <si>
    <t>I23</t>
  </si>
  <si>
    <t>N29</t>
  </si>
  <si>
    <t>I28</t>
  </si>
  <si>
    <t>Q30</t>
  </si>
  <si>
    <t>O28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</si>
</sst>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/m/yyyy"/>
    <numFmt numFmtId="171" formatCode="m/d/yyyy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"/>
      <color indexed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vertAlign val="superscript"/>
      <sz val="9"/>
      <name val="Geneva"/>
      <family val="0"/>
    </font>
    <font>
      <vertAlign val="superscript"/>
      <sz val="9"/>
      <color indexed="9"/>
      <name val="Geneva"/>
      <family val="0"/>
    </font>
    <font>
      <sz val="12"/>
      <color indexed="9"/>
      <name val="Geneva"/>
      <family val="0"/>
    </font>
    <font>
      <sz val="12"/>
      <name val="Charcoal"/>
      <family val="0"/>
    </font>
    <font>
      <sz val="14"/>
      <name val="Geneva"/>
      <family val="0"/>
    </font>
    <font>
      <vertAlign val="superscript"/>
      <sz val="14"/>
      <name val="Geneva"/>
      <family val="0"/>
    </font>
    <font>
      <vertAlign val="superscript"/>
      <sz val="10"/>
      <name val="Geneva"/>
      <family val="0"/>
    </font>
    <font>
      <sz val="14"/>
      <color indexed="9"/>
      <name val="Geneva"/>
      <family val="0"/>
    </font>
    <font>
      <vertAlign val="superscript"/>
      <sz val="10"/>
      <color indexed="9"/>
      <name val="Geneva"/>
      <family val="0"/>
    </font>
    <font>
      <b/>
      <sz val="14"/>
      <name val="Geneva"/>
      <family val="0"/>
    </font>
    <font>
      <vertAlign val="superscript"/>
      <sz val="14"/>
      <color indexed="9"/>
      <name val="Geneva"/>
      <family val="0"/>
    </font>
    <font>
      <sz val="9"/>
      <color indexed="8"/>
      <name val="Geneva"/>
      <family val="0"/>
    </font>
    <font>
      <sz val="18"/>
      <color indexed="9"/>
      <name val="Geneva"/>
      <family val="0"/>
    </font>
    <font>
      <sz val="9"/>
      <color indexed="13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2" borderId="0" xfId="0" applyFont="1" applyFill="1" applyAlignment="1">
      <alignment/>
    </xf>
    <xf numFmtId="0" fontId="15" fillId="0" borderId="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3" borderId="0" xfId="0" applyFill="1" applyAlignment="1">
      <alignment/>
    </xf>
    <xf numFmtId="0" fontId="21" fillId="4" borderId="0" xfId="0" applyFont="1" applyFill="1" applyAlignment="1">
      <alignment/>
    </xf>
    <xf numFmtId="0" fontId="2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5" borderId="0" xfId="0" applyFill="1" applyAlignment="1">
      <alignment/>
    </xf>
    <xf numFmtId="0" fontId="7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0">
    <dxf>
      <font>
        <color rgb="FF000000"/>
      </font>
      <fill>
        <patternFill>
          <bgColor rgb="FFFCF305"/>
        </patternFill>
      </fill>
      <border/>
    </dxf>
    <dxf>
      <font>
        <color rgb="FF000000"/>
      </font>
      <fill>
        <patternFill>
          <bgColor rgb="FFFCF305"/>
        </patternFill>
      </fill>
      <border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FCF305"/>
        </patternFill>
      </fill>
      <border>
        <left style="thin">
          <color rgb="FF000000"/>
        </left>
      </border>
    </dxf>
    <dxf>
      <font>
        <color rgb="FF000000"/>
      </font>
      <fill>
        <patternFill>
          <bgColor rgb="FFFCF305"/>
        </patternFill>
      </fill>
      <border>
        <right style="thin">
          <color rgb="FF000000"/>
        </right>
      </border>
    </dxf>
    <dxf>
      <font>
        <color rgb="FF000000"/>
      </font>
      <fill>
        <patternFill>
          <bgColor rgb="FFFCF305"/>
        </patternFill>
      </fill>
      <border>
        <right style="dashed">
          <color rgb="FF000000"/>
        </right>
      </border>
    </dxf>
    <dxf>
      <font>
        <color rgb="FF000000"/>
      </font>
      <fill>
        <patternFill>
          <bgColor rgb="FFFCF305"/>
        </patternFill>
      </fill>
      <border>
        <left>
          <color rgb="FF000000"/>
        </left>
        <right style="dashed">
          <color rgb="FF000000"/>
        </right>
      </border>
    </dxf>
    <dxf>
      <font>
        <color rgb="FF000000"/>
      </font>
      <fill>
        <patternFill>
          <bgColor rgb="FFFCF305"/>
        </patternFill>
      </fill>
      <border>
        <left style="dashed">
          <color rgb="FF000000"/>
        </left>
        <right style="thin">
          <color rgb="FF000000"/>
        </right>
      </border>
    </dxf>
    <dxf>
      <fill>
        <patternFill patternType="gray0625">
          <fgColor rgb="FFFFCC00"/>
          <bgColor rgb="FFFCF305"/>
        </patternFill>
      </fill>
      <border/>
    </dxf>
    <dxf>
      <font>
        <color rgb="FFDD0806"/>
      </font>
      <fill>
        <patternFill patternType="gray0625">
          <fgColor rgb="FFFFCC00"/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20</xdr:row>
      <xdr:rowOff>0</xdr:rowOff>
    </xdr:from>
    <xdr:to>
      <xdr:col>40</xdr:col>
      <xdr:colOff>47625</xdr:colOff>
      <xdr:row>28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409950"/>
          <a:ext cx="1571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123825</xdr:rowOff>
    </xdr:from>
    <xdr:to>
      <xdr:col>3</xdr:col>
      <xdr:colOff>38100</xdr:colOff>
      <xdr:row>3</xdr:row>
      <xdr:rowOff>47625</xdr:rowOff>
    </xdr:to>
    <xdr:sp macro="[0]!fit">
      <xdr:nvSpPr>
        <xdr:cNvPr id="2" name="AutoShape 2"/>
        <xdr:cNvSpPr>
          <a:spLocks/>
        </xdr:cNvSpPr>
      </xdr:nvSpPr>
      <xdr:spPr>
        <a:xfrm>
          <a:off x="190500" y="123825"/>
          <a:ext cx="419100" cy="4095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31</xdr:col>
      <xdr:colOff>9525</xdr:colOff>
      <xdr:row>4</xdr:row>
      <xdr:rowOff>142875</xdr:rowOff>
    </xdr:from>
    <xdr:to>
      <xdr:col>34</xdr:col>
      <xdr:colOff>152400</xdr:colOff>
      <xdr:row>9</xdr:row>
      <xdr:rowOff>9525</xdr:rowOff>
    </xdr:to>
    <xdr:pic macro="[0]!gohome"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79057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21</xdr:row>
      <xdr:rowOff>142875</xdr:rowOff>
    </xdr:from>
    <xdr:to>
      <xdr:col>8</xdr:col>
      <xdr:colOff>142875</xdr:colOff>
      <xdr:row>24</xdr:row>
      <xdr:rowOff>38100</xdr:rowOff>
    </xdr:to>
    <xdr:sp macro="[0]!goq1">
      <xdr:nvSpPr>
        <xdr:cNvPr id="4" name="AutoShape 4"/>
        <xdr:cNvSpPr>
          <a:spLocks/>
        </xdr:cNvSpPr>
      </xdr:nvSpPr>
      <xdr:spPr>
        <a:xfrm>
          <a:off x="1257300" y="3705225"/>
          <a:ext cx="409575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1,2</a:t>
          </a:r>
        </a:p>
      </xdr:txBody>
    </xdr:sp>
    <xdr:clientData/>
  </xdr:twoCellAnchor>
  <xdr:twoCellAnchor>
    <xdr:from>
      <xdr:col>8</xdr:col>
      <xdr:colOff>180975</xdr:colOff>
      <xdr:row>21</xdr:row>
      <xdr:rowOff>142875</xdr:rowOff>
    </xdr:from>
    <xdr:to>
      <xdr:col>11</xdr:col>
      <xdr:colOff>9525</xdr:colOff>
      <xdr:row>24</xdr:row>
      <xdr:rowOff>38100</xdr:rowOff>
    </xdr:to>
    <xdr:sp macro="[0]!goq2">
      <xdr:nvSpPr>
        <xdr:cNvPr id="5" name="AutoShape 5"/>
        <xdr:cNvSpPr>
          <a:spLocks/>
        </xdr:cNvSpPr>
      </xdr:nvSpPr>
      <xdr:spPr>
        <a:xfrm>
          <a:off x="1704975" y="3705225"/>
          <a:ext cx="400050" cy="35242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twoCellAnchor>
  <xdr:twoCellAnchor>
    <xdr:from>
      <xdr:col>11</xdr:col>
      <xdr:colOff>47625</xdr:colOff>
      <xdr:row>21</xdr:row>
      <xdr:rowOff>142875</xdr:rowOff>
    </xdr:from>
    <xdr:to>
      <xdr:col>13</xdr:col>
      <xdr:colOff>76200</xdr:colOff>
      <xdr:row>24</xdr:row>
      <xdr:rowOff>38100</xdr:rowOff>
    </xdr:to>
    <xdr:sp macro="[0]!goq3">
      <xdr:nvSpPr>
        <xdr:cNvPr id="6" name="AutoShape 6"/>
        <xdr:cNvSpPr>
          <a:spLocks/>
        </xdr:cNvSpPr>
      </xdr:nvSpPr>
      <xdr:spPr>
        <a:xfrm>
          <a:off x="2143125" y="3705225"/>
          <a:ext cx="409575" cy="352425"/>
        </a:xfrm>
        <a:prstGeom prst="bevel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4,5</a:t>
          </a:r>
        </a:p>
      </xdr:txBody>
    </xdr:sp>
    <xdr:clientData/>
  </xdr:twoCellAnchor>
  <xdr:twoCellAnchor>
    <xdr:from>
      <xdr:col>13</xdr:col>
      <xdr:colOff>114300</xdr:colOff>
      <xdr:row>21</xdr:row>
      <xdr:rowOff>142875</xdr:rowOff>
    </xdr:from>
    <xdr:to>
      <xdr:col>15</xdr:col>
      <xdr:colOff>142875</xdr:colOff>
      <xdr:row>24</xdr:row>
      <xdr:rowOff>38100</xdr:rowOff>
    </xdr:to>
    <xdr:sp macro="[0]!goq4">
      <xdr:nvSpPr>
        <xdr:cNvPr id="7" name="AutoShape 7"/>
        <xdr:cNvSpPr>
          <a:spLocks/>
        </xdr:cNvSpPr>
      </xdr:nvSpPr>
      <xdr:spPr>
        <a:xfrm>
          <a:off x="2590800" y="3705225"/>
          <a:ext cx="409575" cy="35242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6</a:t>
          </a:r>
        </a:p>
      </xdr:txBody>
    </xdr:sp>
    <xdr:clientData/>
  </xdr:twoCellAnchor>
  <xdr:twoCellAnchor>
    <xdr:from>
      <xdr:col>15</xdr:col>
      <xdr:colOff>180975</xdr:colOff>
      <xdr:row>21</xdr:row>
      <xdr:rowOff>142875</xdr:rowOff>
    </xdr:from>
    <xdr:to>
      <xdr:col>18</xdr:col>
      <xdr:colOff>9525</xdr:colOff>
      <xdr:row>24</xdr:row>
      <xdr:rowOff>38100</xdr:rowOff>
    </xdr:to>
    <xdr:sp macro="[0]!goq5">
      <xdr:nvSpPr>
        <xdr:cNvPr id="8" name="AutoShape 8"/>
        <xdr:cNvSpPr>
          <a:spLocks/>
        </xdr:cNvSpPr>
      </xdr:nvSpPr>
      <xdr:spPr>
        <a:xfrm>
          <a:off x="3038475" y="3705225"/>
          <a:ext cx="400050" cy="352425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133350</xdr:rowOff>
    </xdr:from>
    <xdr:to>
      <xdr:col>9</xdr:col>
      <xdr:colOff>76200</xdr:colOff>
      <xdr:row>2</xdr:row>
      <xdr:rowOff>66675</xdr:rowOff>
    </xdr:to>
    <xdr:sp macro="[0]!fit">
      <xdr:nvSpPr>
        <xdr:cNvPr id="1" name="AutoShape 6"/>
        <xdr:cNvSpPr>
          <a:spLocks/>
        </xdr:cNvSpPr>
      </xdr:nvSpPr>
      <xdr:spPr>
        <a:xfrm>
          <a:off x="200025" y="133350"/>
          <a:ext cx="419100" cy="4095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31</xdr:col>
      <xdr:colOff>228600</xdr:colOff>
      <xdr:row>0</xdr:row>
      <xdr:rowOff>57150</xdr:rowOff>
    </xdr:from>
    <xdr:to>
      <xdr:col>32</xdr:col>
      <xdr:colOff>66675</xdr:colOff>
      <xdr:row>3</xdr:row>
      <xdr:rowOff>47625</xdr:rowOff>
    </xdr:to>
    <xdr:pic macro="[0]!gohome"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571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133350</xdr:rowOff>
    </xdr:from>
    <xdr:to>
      <xdr:col>2</xdr:col>
      <xdr:colOff>838200</xdr:colOff>
      <xdr:row>3</xdr:row>
      <xdr:rowOff>0</xdr:rowOff>
    </xdr:to>
    <xdr:sp macro="[0]!fit">
      <xdr:nvSpPr>
        <xdr:cNvPr id="1" name="AutoShape 5"/>
        <xdr:cNvSpPr>
          <a:spLocks/>
        </xdr:cNvSpPr>
      </xdr:nvSpPr>
      <xdr:spPr>
        <a:xfrm>
          <a:off x="419100" y="133350"/>
          <a:ext cx="419100" cy="4000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11</xdr:col>
      <xdr:colOff>752475</xdr:colOff>
      <xdr:row>0</xdr:row>
      <xdr:rowOff>95250</xdr:rowOff>
    </xdr:from>
    <xdr:to>
      <xdr:col>12</xdr:col>
      <xdr:colOff>581025</xdr:colOff>
      <xdr:row>4</xdr:row>
      <xdr:rowOff>0</xdr:rowOff>
    </xdr:to>
    <xdr:pic macro="[0]!gohome"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52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57150</xdr:rowOff>
    </xdr:from>
    <xdr:to>
      <xdr:col>3</xdr:col>
      <xdr:colOff>342900</xdr:colOff>
      <xdr:row>2</xdr:row>
      <xdr:rowOff>142875</xdr:rowOff>
    </xdr:to>
    <xdr:sp macro="[0]!fit">
      <xdr:nvSpPr>
        <xdr:cNvPr id="1" name="AutoShape 6"/>
        <xdr:cNvSpPr>
          <a:spLocks/>
        </xdr:cNvSpPr>
      </xdr:nvSpPr>
      <xdr:spPr>
        <a:xfrm>
          <a:off x="76200" y="57150"/>
          <a:ext cx="419100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13</xdr:col>
      <xdr:colOff>685800</xdr:colOff>
      <xdr:row>0</xdr:row>
      <xdr:rowOff>57150</xdr:rowOff>
    </xdr:from>
    <xdr:to>
      <xdr:col>14</xdr:col>
      <xdr:colOff>523875</xdr:colOff>
      <xdr:row>4</xdr:row>
      <xdr:rowOff>28575</xdr:rowOff>
    </xdr:to>
    <xdr:pic macro="[0]!gohome"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5715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57150</xdr:rowOff>
    </xdr:from>
    <xdr:to>
      <xdr:col>4</xdr:col>
      <xdr:colOff>47625</xdr:colOff>
      <xdr:row>2</xdr:row>
      <xdr:rowOff>152400</xdr:rowOff>
    </xdr:to>
    <xdr:sp macro="[0]!fit">
      <xdr:nvSpPr>
        <xdr:cNvPr id="1" name="AutoShape 9"/>
        <xdr:cNvSpPr>
          <a:spLocks/>
        </xdr:cNvSpPr>
      </xdr:nvSpPr>
      <xdr:spPr>
        <a:xfrm>
          <a:off x="66675" y="57150"/>
          <a:ext cx="409575" cy="4000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12</xdr:col>
      <xdr:colOff>581025</xdr:colOff>
      <xdr:row>0</xdr:row>
      <xdr:rowOff>104775</xdr:rowOff>
    </xdr:from>
    <xdr:to>
      <xdr:col>13</xdr:col>
      <xdr:colOff>419100</xdr:colOff>
      <xdr:row>3</xdr:row>
      <xdr:rowOff>209550</xdr:rowOff>
    </xdr:to>
    <xdr:pic macro="[0]!gohome"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047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0</xdr:rowOff>
    </xdr:from>
    <xdr:to>
      <xdr:col>6</xdr:col>
      <xdr:colOff>571500</xdr:colOff>
      <xdr:row>2</xdr:row>
      <xdr:rowOff>152400</xdr:rowOff>
    </xdr:to>
    <xdr:sp macro="[0]!fit">
      <xdr:nvSpPr>
        <xdr:cNvPr id="1" name="AutoShape 6"/>
        <xdr:cNvSpPr>
          <a:spLocks/>
        </xdr:cNvSpPr>
      </xdr:nvSpPr>
      <xdr:spPr>
        <a:xfrm>
          <a:off x="152400" y="152400"/>
          <a:ext cx="419100" cy="4191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16</xdr:col>
      <xdr:colOff>38100</xdr:colOff>
      <xdr:row>0</xdr:row>
      <xdr:rowOff>38100</xdr:rowOff>
    </xdr:from>
    <xdr:to>
      <xdr:col>16</xdr:col>
      <xdr:colOff>752475</xdr:colOff>
      <xdr:row>3</xdr:row>
      <xdr:rowOff>85725</xdr:rowOff>
    </xdr:to>
    <xdr:pic macro="[0]!gohome"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81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35"/>
  <sheetViews>
    <sheetView showGridLines="0" showRowColHeaders="0" tabSelected="1" zoomScale="122" zoomScaleNormal="122" workbookViewId="0" topLeftCell="A1">
      <selection activeCell="Y29" sqref="Y29"/>
    </sheetView>
  </sheetViews>
  <sheetFormatPr defaultColWidth="11.00390625" defaultRowHeight="12"/>
  <cols>
    <col min="1" max="58" width="2.50390625" style="0" customWidth="1"/>
    <col min="59" max="16384" width="11.50390625" style="0" customWidth="1"/>
  </cols>
  <sheetData>
    <row r="1" spans="1:43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ht="12.75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8"/>
      <c r="AN3" s="38"/>
      <c r="AO3" s="38"/>
      <c r="AP3" s="38"/>
      <c r="AQ3" s="38"/>
    </row>
    <row r="4" spans="1:43" ht="12.75">
      <c r="A4" s="38"/>
      <c r="B4" s="38"/>
      <c r="C4" s="38"/>
      <c r="D4" s="38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/>
      <c r="AM4" s="38"/>
      <c r="AN4" s="38"/>
      <c r="AO4" s="38"/>
      <c r="AP4" s="38"/>
      <c r="AQ4" s="38"/>
    </row>
    <row r="5" spans="1:43" ht="12">
      <c r="A5" s="38"/>
      <c r="B5" s="38"/>
      <c r="C5" s="38"/>
      <c r="D5" s="38"/>
      <c r="E5" s="39"/>
      <c r="F5" s="40"/>
      <c r="G5" s="40"/>
      <c r="H5" s="40"/>
      <c r="I5" s="40"/>
      <c r="J5" s="40"/>
      <c r="K5" s="40"/>
      <c r="L5" s="40"/>
      <c r="M5" s="46" t="s">
        <v>76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0"/>
      <c r="AF5" s="40"/>
      <c r="AG5" s="40"/>
      <c r="AH5" s="40"/>
      <c r="AI5" s="40"/>
      <c r="AJ5" s="40"/>
      <c r="AK5" s="40"/>
      <c r="AL5" s="39"/>
      <c r="AM5" s="38"/>
      <c r="AN5" s="38"/>
      <c r="AO5" s="38"/>
      <c r="AP5" s="38"/>
      <c r="AQ5" s="38"/>
    </row>
    <row r="6" spans="1:43" ht="12">
      <c r="A6" s="38"/>
      <c r="B6" s="38"/>
      <c r="C6" s="38"/>
      <c r="D6" s="38"/>
      <c r="E6" s="39"/>
      <c r="F6" s="40"/>
      <c r="G6" s="40"/>
      <c r="H6" s="40"/>
      <c r="I6" s="40"/>
      <c r="J6" s="40"/>
      <c r="K6" s="40"/>
      <c r="L6" s="40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0"/>
      <c r="AF6" s="40"/>
      <c r="AG6" s="40"/>
      <c r="AH6" s="40"/>
      <c r="AI6" s="40"/>
      <c r="AJ6" s="40"/>
      <c r="AK6" s="40"/>
      <c r="AL6" s="39"/>
      <c r="AM6" s="38"/>
      <c r="AN6" s="38"/>
      <c r="AO6" s="38"/>
      <c r="AP6" s="38"/>
      <c r="AQ6" s="38"/>
    </row>
    <row r="7" spans="1:43" ht="12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9"/>
      <c r="AM7" s="38"/>
      <c r="AN7" s="38"/>
      <c r="AO7" s="38"/>
      <c r="AP7" s="38"/>
      <c r="AQ7" s="38"/>
    </row>
    <row r="8" spans="1:43" ht="12">
      <c r="A8" s="38"/>
      <c r="B8" s="38"/>
      <c r="C8" s="38"/>
      <c r="D8" s="38"/>
      <c r="E8" s="39"/>
      <c r="F8" s="40"/>
      <c r="G8" s="40"/>
      <c r="H8" s="4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39"/>
      <c r="AM8" s="38"/>
      <c r="AN8" s="38"/>
      <c r="AO8" s="38"/>
      <c r="AP8" s="38"/>
      <c r="AQ8" s="38"/>
    </row>
    <row r="9" spans="1:43" ht="12">
      <c r="A9" s="38"/>
      <c r="B9" s="38"/>
      <c r="C9" s="38"/>
      <c r="D9" s="38"/>
      <c r="E9" s="39"/>
      <c r="F9" s="40"/>
      <c r="G9" s="40"/>
      <c r="H9" s="4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39"/>
      <c r="AM9" s="38"/>
      <c r="AN9" s="38"/>
      <c r="AO9" s="38"/>
      <c r="AP9" s="38"/>
      <c r="AQ9" s="38"/>
    </row>
    <row r="10" spans="1:43" ht="15">
      <c r="A10" s="38"/>
      <c r="B10" s="38"/>
      <c r="C10" s="38"/>
      <c r="D10" s="38"/>
      <c r="E10" s="39"/>
      <c r="F10" s="40"/>
      <c r="G10" s="40"/>
      <c r="H10" s="40"/>
      <c r="I10" s="44" t="s">
        <v>71</v>
      </c>
      <c r="J10" s="44"/>
      <c r="K10" s="44"/>
      <c r="L10" s="44"/>
      <c r="M10" s="44"/>
      <c r="N10" s="44"/>
      <c r="O10" s="44"/>
      <c r="P10" s="41"/>
      <c r="Q10" s="41"/>
      <c r="R10" s="41"/>
      <c r="S10" s="41"/>
      <c r="T10" s="41"/>
      <c r="U10" s="41"/>
      <c r="V10" s="41"/>
      <c r="W10" s="32"/>
      <c r="X10" s="32"/>
      <c r="Y10" s="32"/>
      <c r="Z10" s="32"/>
      <c r="AA10" s="40"/>
      <c r="AB10" s="40"/>
      <c r="AC10" s="40"/>
      <c r="AD10" s="40"/>
      <c r="AE10" s="32" t="s">
        <v>77</v>
      </c>
      <c r="AF10" s="40"/>
      <c r="AG10" s="40"/>
      <c r="AH10" s="40"/>
      <c r="AI10" s="40"/>
      <c r="AJ10" s="40"/>
      <c r="AK10" s="40"/>
      <c r="AL10" s="39"/>
      <c r="AM10" s="38"/>
      <c r="AN10" s="38"/>
      <c r="AO10" s="38"/>
      <c r="AP10" s="38"/>
      <c r="AQ10" s="38"/>
    </row>
    <row r="11" spans="1:43" ht="15.75">
      <c r="A11" s="38"/>
      <c r="B11" s="38"/>
      <c r="C11" s="38"/>
      <c r="D11" s="38"/>
      <c r="E11" s="39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32"/>
      <c r="X11" s="32"/>
      <c r="Y11" s="32"/>
      <c r="Z11" s="32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39"/>
      <c r="AM11" s="38"/>
      <c r="AN11" s="38"/>
      <c r="AO11" s="38"/>
      <c r="AP11" s="38"/>
      <c r="AQ11" s="38"/>
    </row>
    <row r="12" spans="1:43" ht="15.75">
      <c r="A12" s="38"/>
      <c r="B12" s="38"/>
      <c r="C12" s="38"/>
      <c r="D12" s="38"/>
      <c r="E12" s="39"/>
      <c r="F12" s="40"/>
      <c r="G12" s="40"/>
      <c r="H12" s="40"/>
      <c r="I12" s="44" t="s">
        <v>72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32"/>
      <c r="Z12" s="32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39"/>
      <c r="AM12" s="38"/>
      <c r="AN12" s="38"/>
      <c r="AO12" s="38"/>
      <c r="AP12" s="38"/>
      <c r="AQ12" s="38"/>
    </row>
    <row r="13" spans="1:43" ht="15.75">
      <c r="A13" s="38"/>
      <c r="B13" s="38"/>
      <c r="C13" s="38"/>
      <c r="D13" s="38"/>
      <c r="E13" s="39"/>
      <c r="F13" s="40"/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2"/>
      <c r="X13" s="32"/>
      <c r="Y13" s="32"/>
      <c r="Z13" s="32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39"/>
      <c r="AM13" s="38"/>
      <c r="AN13" s="38"/>
      <c r="AO13" s="38"/>
      <c r="AP13" s="38"/>
      <c r="AQ13" s="38"/>
    </row>
    <row r="14" spans="1:43" ht="15.75">
      <c r="A14" s="38"/>
      <c r="B14" s="38"/>
      <c r="C14" s="38"/>
      <c r="D14" s="38"/>
      <c r="E14" s="39"/>
      <c r="F14" s="40"/>
      <c r="G14" s="40"/>
      <c r="H14" s="40"/>
      <c r="I14" s="44" t="s">
        <v>73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39"/>
      <c r="AM14" s="38"/>
      <c r="AN14" s="38"/>
      <c r="AO14" s="38"/>
      <c r="AP14" s="38"/>
      <c r="AQ14" s="38"/>
    </row>
    <row r="15" spans="1:43" ht="12.75">
      <c r="A15" s="38"/>
      <c r="B15" s="38"/>
      <c r="C15" s="38"/>
      <c r="D15" s="38"/>
      <c r="E15" s="39"/>
      <c r="F15" s="40"/>
      <c r="G15" s="40"/>
      <c r="H15" s="4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39"/>
      <c r="AM15" s="38"/>
      <c r="AN15" s="38"/>
      <c r="AO15" s="38"/>
      <c r="AP15" s="38"/>
      <c r="AQ15" s="38"/>
    </row>
    <row r="16" spans="1:43" ht="12.75">
      <c r="A16" s="38"/>
      <c r="B16" s="38"/>
      <c r="C16" s="38"/>
      <c r="D16" s="38"/>
      <c r="E16" s="39"/>
      <c r="F16" s="40"/>
      <c r="G16" s="40"/>
      <c r="H16" s="4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39"/>
      <c r="AM16" s="38"/>
      <c r="AN16" s="38"/>
      <c r="AO16" s="38"/>
      <c r="AP16" s="38"/>
      <c r="AQ16" s="38"/>
    </row>
    <row r="17" spans="1:43" ht="12.75">
      <c r="A17" s="38"/>
      <c r="B17" s="38"/>
      <c r="C17" s="38"/>
      <c r="D17" s="38"/>
      <c r="E17" s="39"/>
      <c r="F17" s="40"/>
      <c r="G17" s="40"/>
      <c r="H17" s="4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39"/>
      <c r="AM17" s="38"/>
      <c r="AN17" s="38"/>
      <c r="AO17" s="38"/>
      <c r="AP17" s="38"/>
      <c r="AQ17" s="38"/>
    </row>
    <row r="18" spans="1:43" ht="15.75">
      <c r="A18" s="38"/>
      <c r="B18" s="38"/>
      <c r="C18" s="38"/>
      <c r="D18" s="38"/>
      <c r="E18" s="39"/>
      <c r="F18" s="40"/>
      <c r="G18" s="40"/>
      <c r="H18" s="40"/>
      <c r="I18" s="44" t="s">
        <v>74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0"/>
      <c r="AE18" s="40"/>
      <c r="AF18" s="40"/>
      <c r="AG18" s="40"/>
      <c r="AH18" s="40"/>
      <c r="AI18" s="40"/>
      <c r="AJ18" s="40"/>
      <c r="AK18" s="40"/>
      <c r="AL18" s="39"/>
      <c r="AM18" s="38"/>
      <c r="AN18" s="38"/>
      <c r="AO18" s="38"/>
      <c r="AP18" s="38"/>
      <c r="AQ18" s="38"/>
    </row>
    <row r="19" spans="1:43" ht="12.75">
      <c r="A19" s="38"/>
      <c r="B19" s="38"/>
      <c r="C19" s="38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39"/>
      <c r="AM19" s="38"/>
      <c r="AN19" s="38"/>
      <c r="AO19" s="38"/>
      <c r="AP19" s="38"/>
      <c r="AQ19" s="38"/>
    </row>
    <row r="20" spans="1:43" ht="12.75">
      <c r="A20" s="38"/>
      <c r="B20" s="38"/>
      <c r="C20" s="38"/>
      <c r="D20" s="38"/>
      <c r="E20" s="39"/>
      <c r="F20" s="40"/>
      <c r="G20" s="40"/>
      <c r="H20" s="40"/>
      <c r="I20" s="45" t="s">
        <v>75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39"/>
      <c r="AM20" s="38"/>
      <c r="AN20" s="38"/>
      <c r="AO20" s="38"/>
      <c r="AP20" s="38"/>
      <c r="AQ20" s="38"/>
    </row>
    <row r="21" spans="1:43" ht="12">
      <c r="A21" s="38"/>
      <c r="B21" s="38"/>
      <c r="C21" s="38"/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39"/>
      <c r="AM21" s="38"/>
      <c r="AN21" s="38"/>
      <c r="AO21" s="38"/>
      <c r="AP21" s="38"/>
      <c r="AQ21" s="38"/>
    </row>
    <row r="22" spans="1:43" ht="12">
      <c r="A22" s="38"/>
      <c r="B22" s="38"/>
      <c r="C22" s="38"/>
      <c r="D22" s="38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39"/>
      <c r="AM22" s="38"/>
      <c r="AN22" s="38"/>
      <c r="AO22" s="38"/>
      <c r="AP22" s="38"/>
      <c r="AQ22" s="38"/>
    </row>
    <row r="23" spans="1:43" ht="12">
      <c r="A23" s="38"/>
      <c r="B23" s="38"/>
      <c r="C23" s="38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39"/>
      <c r="AM23" s="38"/>
      <c r="AN23" s="38"/>
      <c r="AO23" s="38"/>
      <c r="AP23" s="38"/>
      <c r="AQ23" s="38"/>
    </row>
    <row r="24" spans="1:43" ht="12">
      <c r="A24" s="38"/>
      <c r="B24" s="38"/>
      <c r="C24" s="38"/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39"/>
      <c r="AM24" s="38"/>
      <c r="AN24" s="38"/>
      <c r="AO24" s="38"/>
      <c r="AP24" s="38"/>
      <c r="AQ24" s="38"/>
    </row>
    <row r="25" spans="1:43" ht="12">
      <c r="A25" s="38"/>
      <c r="B25" s="38"/>
      <c r="C25" s="38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39"/>
      <c r="AM25" s="38"/>
      <c r="AN25" s="38"/>
      <c r="AO25" s="38"/>
      <c r="AP25" s="38"/>
      <c r="AQ25" s="38"/>
    </row>
    <row r="26" spans="1:43" ht="12">
      <c r="A26" s="38"/>
      <c r="B26" s="38"/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8"/>
      <c r="AN26" s="38"/>
      <c r="AO26" s="38"/>
      <c r="AP26" s="38"/>
      <c r="AQ26" s="38"/>
    </row>
    <row r="27" spans="1:43" ht="12">
      <c r="A27" s="38"/>
      <c r="B27" s="38"/>
      <c r="C27" s="3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38"/>
      <c r="AO27" s="38"/>
      <c r="AP27" s="38"/>
      <c r="AQ27" s="38"/>
    </row>
    <row r="28" spans="1:43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1:4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4" ht="12.75">
      <c r="H34" t="s">
        <v>78</v>
      </c>
    </row>
    <row r="35" ht="12.75">
      <c r="H35" t="s">
        <v>79</v>
      </c>
    </row>
  </sheetData>
  <sheetProtection sheet="1" objects="1" scenarios="1"/>
  <mergeCells count="6">
    <mergeCell ref="I18:AC18"/>
    <mergeCell ref="I20:AA20"/>
    <mergeCell ref="M5:AD6"/>
    <mergeCell ref="I10:O10"/>
    <mergeCell ref="I12:X12"/>
    <mergeCell ref="I14:Z14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E35"/>
  <sheetViews>
    <sheetView showGridLines="0" showRowColHeaders="0" zoomScale="119" zoomScaleNormal="119" workbookViewId="0" topLeftCell="H1">
      <selection activeCell="S25" sqref="S25"/>
    </sheetView>
  </sheetViews>
  <sheetFormatPr defaultColWidth="11.00390625" defaultRowHeight="12"/>
  <cols>
    <col min="1" max="1" width="3.625" style="0" hidden="1" customWidth="1"/>
    <col min="2" max="2" width="4.625" style="0" hidden="1" customWidth="1"/>
    <col min="3" max="3" width="6.625" style="0" hidden="1" customWidth="1"/>
    <col min="4" max="4" width="5.875" style="0" hidden="1" customWidth="1"/>
    <col min="5" max="5" width="4.375" style="0" hidden="1" customWidth="1"/>
    <col min="6" max="6" width="3.375" style="0" hidden="1" customWidth="1"/>
    <col min="7" max="7" width="4.00390625" style="0" hidden="1" customWidth="1"/>
    <col min="8" max="8" width="3.00390625" style="0" customWidth="1"/>
    <col min="9" max="9" width="4.125" style="0" customWidth="1"/>
    <col min="10" max="10" width="4.375" style="0" customWidth="1"/>
    <col min="11" max="11" width="5.00390625" style="0" customWidth="1"/>
    <col min="12" max="12" width="16.625" style="0" customWidth="1"/>
    <col min="13" max="13" width="1.625" style="0" customWidth="1"/>
    <col min="14" max="14" width="2.00390625" style="0" customWidth="1"/>
    <col min="15" max="15" width="3.00390625" style="0" customWidth="1"/>
    <col min="16" max="16" width="5.625" style="0" customWidth="1"/>
    <col min="17" max="17" width="1.625" style="0" customWidth="1"/>
    <col min="18" max="18" width="2.00390625" style="0" customWidth="1"/>
    <col min="19" max="19" width="5.50390625" style="0" customWidth="1"/>
    <col min="20" max="20" width="1.875" style="0" customWidth="1"/>
    <col min="21" max="21" width="2.375" style="0" customWidth="1"/>
    <col min="22" max="22" width="1.625" style="0" customWidth="1"/>
    <col min="23" max="23" width="4.875" style="0" customWidth="1"/>
    <col min="24" max="24" width="1.625" style="0" customWidth="1"/>
    <col min="25" max="25" width="2.375" style="0" customWidth="1"/>
    <col min="26" max="26" width="2.125" style="0" customWidth="1"/>
    <col min="27" max="27" width="4.50390625" style="0" customWidth="1"/>
    <col min="28" max="28" width="2.375" style="0" customWidth="1"/>
    <col min="29" max="29" width="1.875" style="0" customWidth="1"/>
    <col min="30" max="30" width="4.375" style="0" customWidth="1"/>
    <col min="31" max="31" width="2.00390625" style="0" customWidth="1"/>
    <col min="32" max="16384" width="11.50390625" style="0" customWidth="1"/>
  </cols>
  <sheetData>
    <row r="1" spans="1:10" ht="12">
      <c r="A1">
        <f>random(1,1,0)</f>
        <v>1</v>
      </c>
      <c r="C1" t="str">
        <f>CHOOSE(A3,"x","a","u","k","p","d")</f>
        <v>k</v>
      </c>
      <c r="J1" s="1"/>
    </row>
    <row r="2" spans="1:10" ht="25.5" customHeight="1">
      <c r="A2">
        <f>random(5,3,0)*A1</f>
        <v>5</v>
      </c>
      <c r="B2" t="s">
        <v>12</v>
      </c>
      <c r="C2" t="str">
        <f>CHOOSE(A3,"y","b","v","m",random(4,1,0),"q")</f>
        <v>m</v>
      </c>
      <c r="J2" s="1"/>
    </row>
    <row r="3" spans="1:13" ht="15.75">
      <c r="A3">
        <f>random(6,1,0)*A1</f>
        <v>4</v>
      </c>
      <c r="B3" t="s">
        <v>13</v>
      </c>
      <c r="D3" t="s">
        <v>14</v>
      </c>
      <c r="H3" s="1"/>
      <c r="I3" s="1"/>
      <c r="J3" s="1"/>
      <c r="K3" s="2" t="s">
        <v>15</v>
      </c>
      <c r="L3" s="3" t="str">
        <f>CONCATENATE("Expand (",C1," + ",C2,")")</f>
        <v>Expand (k + m)</v>
      </c>
      <c r="M3" s="4">
        <f>A2</f>
        <v>5</v>
      </c>
    </row>
    <row r="4" spans="1:10" ht="12">
      <c r="A4">
        <f aca="true" t="shared" si="0" ref="A4:A9">IF(ISERROR(B4)=TRUE,ROW(),0)</f>
        <v>0</v>
      </c>
      <c r="B4">
        <f aca="true" t="shared" si="1" ref="B4:B9">COMBIN($A$2,ROW()-4)</f>
        <v>1</v>
      </c>
      <c r="C4">
        <f aca="true" t="shared" si="2" ref="C4:C9">IF(A4=0,B4,0)</f>
        <v>1</v>
      </c>
      <c r="D4">
        <f aca="true" t="shared" si="3" ref="D4:D9">IF(ISNUMBER($C$2),$C$2^(ROW()-3)*C4,C4)</f>
        <v>1</v>
      </c>
      <c r="E4">
        <f aca="true" t="shared" si="4" ref="E4:E9">IF(OR(D4=1,D4=0),"",D4)</f>
      </c>
      <c r="F4" t="str">
        <f aca="true" t="shared" si="5" ref="F4:F9">IF(D5&gt;0,$C$1,"")</f>
        <v>k</v>
      </c>
      <c r="G4">
        <f>A2</f>
        <v>5</v>
      </c>
      <c r="H4" s="1">
        <f aca="true" t="shared" si="6" ref="H4:H9">IF(G4&gt;1,G4,"")</f>
        <v>5</v>
      </c>
      <c r="I4" s="1"/>
      <c r="J4" s="1"/>
    </row>
    <row r="5" spans="1:31" ht="12">
      <c r="A5">
        <f t="shared" si="0"/>
        <v>0</v>
      </c>
      <c r="B5">
        <f t="shared" si="1"/>
        <v>5</v>
      </c>
      <c r="C5">
        <f t="shared" si="2"/>
        <v>5</v>
      </c>
      <c r="D5">
        <f t="shared" si="3"/>
        <v>5</v>
      </c>
      <c r="E5">
        <f t="shared" si="4"/>
        <v>5</v>
      </c>
      <c r="F5" t="str">
        <f t="shared" si="5"/>
        <v>k</v>
      </c>
      <c r="G5">
        <f>IF(F4="","",G4-1)</f>
        <v>4</v>
      </c>
      <c r="H5" s="1">
        <f t="shared" si="6"/>
        <v>4</v>
      </c>
      <c r="I5" s="1" t="str">
        <f>IF(OR(ISNUMBER($C$2),D5=0),"",$C$2)</f>
        <v>m</v>
      </c>
      <c r="J5" s="1">
        <f>IF(I5&lt;&gt;"",$A$2-G5,"")</f>
        <v>1</v>
      </c>
      <c r="M5" s="1"/>
      <c r="N5" s="5" t="str">
        <f>CONCATENATE(E4,F4)</f>
        <v>k</v>
      </c>
      <c r="O5" s="6">
        <f>H4</f>
        <v>5</v>
      </c>
      <c r="P5" s="1" t="str">
        <f>CONCATENATE(" + ",E5,F5)</f>
        <v> + 5k</v>
      </c>
      <c r="Q5" s="6">
        <f>G5</f>
        <v>4</v>
      </c>
      <c r="R5" s="1" t="str">
        <f>I5</f>
        <v>m</v>
      </c>
      <c r="S5" s="5" t="str">
        <f>CONCATENATE(" + ",E6,F6)</f>
        <v> + 10k</v>
      </c>
      <c r="T5" s="6">
        <f>H6</f>
        <v>3</v>
      </c>
      <c r="U5" s="1" t="str">
        <f>I6</f>
        <v>m</v>
      </c>
      <c r="V5" s="6">
        <f>J6</f>
        <v>2</v>
      </c>
      <c r="W5" s="7" t="str">
        <f>CONCATENATE(" + ",E7,F7)</f>
        <v> + 10k</v>
      </c>
      <c r="X5" s="8">
        <f>H7</f>
        <v>2</v>
      </c>
      <c r="Y5" s="1" t="str">
        <f>I7</f>
        <v>m</v>
      </c>
      <c r="Z5" s="6">
        <f>J7</f>
        <v>3</v>
      </c>
      <c r="AA5" s="1" t="str">
        <f>CONCATENATE(IF(I8&lt;&gt;""," + ",""),E8,F8)</f>
        <v> + 5k</v>
      </c>
      <c r="AB5" s="1" t="str">
        <f>I8</f>
        <v>m</v>
      </c>
      <c r="AC5" s="6">
        <f>J8</f>
        <v>4</v>
      </c>
      <c r="AD5" s="1" t="str">
        <f>IF(I9&lt;&gt;"",CONCATENATE(" + ",I9),"")</f>
        <v> + m</v>
      </c>
      <c r="AE5" s="6">
        <f>J9</f>
        <v>5</v>
      </c>
    </row>
    <row r="6" spans="1:10" ht="12">
      <c r="A6">
        <f t="shared" si="0"/>
        <v>0</v>
      </c>
      <c r="B6">
        <f t="shared" si="1"/>
        <v>10</v>
      </c>
      <c r="C6">
        <f t="shared" si="2"/>
        <v>10</v>
      </c>
      <c r="D6">
        <f t="shared" si="3"/>
        <v>10</v>
      </c>
      <c r="E6">
        <f t="shared" si="4"/>
        <v>10</v>
      </c>
      <c r="F6" t="str">
        <f t="shared" si="5"/>
        <v>k</v>
      </c>
      <c r="G6">
        <f>IF(F5="","",G5-1)</f>
        <v>3</v>
      </c>
      <c r="H6" s="1">
        <f t="shared" si="6"/>
        <v>3</v>
      </c>
      <c r="I6" s="1" t="str">
        <f>IF(OR(ISNUMBER($C$2),D6=0),"",$C$2)</f>
        <v>m</v>
      </c>
      <c r="J6" s="1">
        <f>IF(I6&lt;&gt;"",$A$2-G6,"")</f>
        <v>2</v>
      </c>
    </row>
    <row r="7" spans="1:10" ht="12.75">
      <c r="A7">
        <f t="shared" si="0"/>
        <v>0</v>
      </c>
      <c r="B7">
        <f t="shared" si="1"/>
        <v>10</v>
      </c>
      <c r="C7">
        <f t="shared" si="2"/>
        <v>10</v>
      </c>
      <c r="D7">
        <f t="shared" si="3"/>
        <v>10</v>
      </c>
      <c r="E7">
        <f t="shared" si="4"/>
        <v>10</v>
      </c>
      <c r="F7" t="str">
        <f t="shared" si="5"/>
        <v>k</v>
      </c>
      <c r="G7">
        <f>IF(F6="","",G6-1)</f>
        <v>2</v>
      </c>
      <c r="H7" s="1">
        <f t="shared" si="6"/>
        <v>2</v>
      </c>
      <c r="I7" s="1" t="str">
        <f>IF(OR(ISNUMBER($C$2),D7=0),"",$C$2)</f>
        <v>m</v>
      </c>
      <c r="J7" s="1">
        <f>IF(I7&lt;&gt;"",$A$2-G7,"")</f>
        <v>3</v>
      </c>
    </row>
    <row r="8" spans="1:10" ht="12.75">
      <c r="A8">
        <f t="shared" si="0"/>
        <v>0</v>
      </c>
      <c r="B8">
        <f t="shared" si="1"/>
        <v>5</v>
      </c>
      <c r="C8">
        <f t="shared" si="2"/>
        <v>5</v>
      </c>
      <c r="D8">
        <f t="shared" si="3"/>
        <v>5</v>
      </c>
      <c r="E8">
        <f t="shared" si="4"/>
        <v>5</v>
      </c>
      <c r="F8" t="str">
        <f t="shared" si="5"/>
        <v>k</v>
      </c>
      <c r="G8">
        <f>IF(F7="","",G7-1)</f>
        <v>1</v>
      </c>
      <c r="H8" s="1">
        <f t="shared" si="6"/>
      </c>
      <c r="I8" s="1" t="str">
        <f>IF(OR(ISNUMBER($C$2),D8=0),"",$C$2)</f>
        <v>m</v>
      </c>
      <c r="J8" s="1">
        <f>IF(I8&lt;&gt;"",$A$2-G8,"")</f>
        <v>4</v>
      </c>
    </row>
    <row r="9" spans="1:10" ht="12.75">
      <c r="A9">
        <f t="shared" si="0"/>
        <v>0</v>
      </c>
      <c r="B9">
        <f t="shared" si="1"/>
        <v>1</v>
      </c>
      <c r="C9">
        <f t="shared" si="2"/>
        <v>1</v>
      </c>
      <c r="D9">
        <f t="shared" si="3"/>
        <v>1</v>
      </c>
      <c r="E9">
        <f t="shared" si="4"/>
      </c>
      <c r="F9">
        <f t="shared" si="5"/>
      </c>
      <c r="G9">
        <f>IF(F8="","",G8-1)</f>
        <v>0</v>
      </c>
      <c r="H9" s="1">
        <f t="shared" si="6"/>
      </c>
      <c r="I9" s="1" t="str">
        <f>IF(OR(ISNUMBER($C$2),D9=0),"",$C$2)</f>
        <v>m</v>
      </c>
      <c r="J9" s="1">
        <f>IF(I9&lt;&gt;"",$A$2-G9,"")</f>
        <v>5</v>
      </c>
    </row>
    <row r="10" spans="1:12" ht="15.75">
      <c r="A10" s="9" t="b">
        <v>1</v>
      </c>
      <c r="H10" s="1"/>
      <c r="I10" s="1"/>
      <c r="J10" s="1"/>
      <c r="K10" s="2"/>
      <c r="L10" s="10"/>
    </row>
    <row r="11" spans="1:19" ht="15.75">
      <c r="A11" s="9" t="b">
        <v>1</v>
      </c>
      <c r="B11" s="9"/>
      <c r="C11" s="9"/>
      <c r="D11" s="9"/>
      <c r="E11" s="9"/>
      <c r="F11" s="9"/>
      <c r="G11" s="9"/>
      <c r="H11" s="43"/>
      <c r="I11" s="43"/>
      <c r="J11" s="9"/>
      <c r="P11" s="11"/>
      <c r="Q11" s="11"/>
      <c r="R11" s="11"/>
      <c r="S11" s="11"/>
    </row>
    <row r="12" spans="8:10" ht="12.75">
      <c r="H12" s="1"/>
      <c r="I12" s="1"/>
      <c r="J12" s="1"/>
    </row>
    <row r="13" spans="2:10" ht="12.75">
      <c r="B13" t="s">
        <v>20</v>
      </c>
      <c r="C13" t="s">
        <v>21</v>
      </c>
      <c r="D13" t="s">
        <v>22</v>
      </c>
      <c r="E13" t="s">
        <v>23</v>
      </c>
      <c r="H13" s="1"/>
      <c r="I13" s="1"/>
      <c r="J13" s="1"/>
    </row>
    <row r="14" spans="2:24" ht="12.75">
      <c r="B14">
        <f>random(3,1,0)*$A$1</f>
        <v>3</v>
      </c>
      <c r="C14">
        <f>random(3,1,0)*$A$1</f>
        <v>2</v>
      </c>
      <c r="D14">
        <f>random(5,1,0)*$A$1</f>
        <v>5</v>
      </c>
      <c r="E14">
        <f>random(5,1,0)*$A$1</f>
        <v>4</v>
      </c>
      <c r="H14" s="1"/>
      <c r="I14" s="1"/>
      <c r="J14" s="1"/>
      <c r="O14" s="13"/>
      <c r="P14" s="13"/>
      <c r="Q14" s="12"/>
      <c r="R14" s="12"/>
      <c r="S14" s="12"/>
      <c r="T14" s="12"/>
      <c r="U14" s="12"/>
      <c r="V14" s="12"/>
      <c r="W14" s="13"/>
      <c r="X14" s="13"/>
    </row>
    <row r="15" spans="2:10" ht="12.75">
      <c r="B15" t="s">
        <v>17</v>
      </c>
      <c r="C15" t="s">
        <v>18</v>
      </c>
      <c r="H15" s="1"/>
      <c r="I15" s="1"/>
      <c r="J15" s="1"/>
    </row>
    <row r="16" spans="2:26" ht="15.75">
      <c r="B16">
        <f>B14+C14</f>
        <v>5</v>
      </c>
      <c r="C16">
        <f>C14*D14-B14*E14</f>
        <v>-2</v>
      </c>
      <c r="D16" t="str">
        <f>IF(C16&lt;0," – "," + ")</f>
        <v> – </v>
      </c>
      <c r="H16" s="1"/>
      <c r="I16" s="1"/>
      <c r="J16" s="1"/>
      <c r="K16" s="2" t="s">
        <v>16</v>
      </c>
      <c r="L16" s="50" t="s">
        <v>24</v>
      </c>
      <c r="M16" s="51" t="str">
        <f>B17</f>
        <v>5x  – 2</v>
      </c>
      <c r="N16" s="51"/>
      <c r="O16" s="51"/>
      <c r="P16" s="51"/>
      <c r="Q16" s="51"/>
      <c r="R16" s="50" t="s">
        <v>25</v>
      </c>
      <c r="S16" s="50"/>
      <c r="T16" s="50"/>
      <c r="U16" s="50"/>
      <c r="V16" s="50"/>
      <c r="W16" s="50"/>
      <c r="X16" s="50"/>
      <c r="Y16" s="50"/>
      <c r="Z16" s="50"/>
    </row>
    <row r="17" spans="2:26" ht="15.75">
      <c r="B17" t="str">
        <f>CONCATENATE(B16,"x ",D16,ABS(C16))</f>
        <v>5x  – 2</v>
      </c>
      <c r="D17" t="str">
        <f>CONCATENATE("(x + ",D14,")(x – ",E14,")")</f>
        <v>(x + 5)(x – 4)</v>
      </c>
      <c r="H17" s="1"/>
      <c r="I17" s="1"/>
      <c r="J17" s="1"/>
      <c r="L17" s="50"/>
      <c r="M17" s="52" t="str">
        <f>D17</f>
        <v>(x + 5)(x – 4)</v>
      </c>
      <c r="N17" s="52"/>
      <c r="O17" s="52"/>
      <c r="P17" s="52"/>
      <c r="Q17" s="52"/>
      <c r="R17" s="50"/>
      <c r="S17" s="50"/>
      <c r="T17" s="50"/>
      <c r="U17" s="50"/>
      <c r="V17" s="50"/>
      <c r="W17" s="50"/>
      <c r="X17" s="50"/>
      <c r="Y17" s="50"/>
      <c r="Z17" s="50"/>
    </row>
    <row r="18" spans="8:10" ht="12.75">
      <c r="H18" s="1"/>
      <c r="I18" s="1"/>
      <c r="J18" s="1"/>
    </row>
    <row r="19" spans="8:10" ht="12.75">
      <c r="H19" s="1"/>
      <c r="I19" s="1"/>
      <c r="J19" s="1"/>
    </row>
    <row r="20" spans="8:20" ht="15">
      <c r="H20" s="1"/>
      <c r="I20" s="1"/>
      <c r="J20" s="1"/>
      <c r="M20" s="1"/>
      <c r="N20" s="47">
        <f>B14</f>
        <v>3</v>
      </c>
      <c r="O20" s="47"/>
      <c r="P20" s="48" t="s">
        <v>26</v>
      </c>
      <c r="Q20" s="47">
        <f>C14</f>
        <v>2</v>
      </c>
      <c r="R20" s="47"/>
      <c r="S20" s="47"/>
      <c r="T20" s="1"/>
    </row>
    <row r="21" spans="8:20" ht="15">
      <c r="H21" s="1"/>
      <c r="I21" s="1"/>
      <c r="J21" s="1"/>
      <c r="M21" s="1"/>
      <c r="N21" s="47" t="str">
        <f>CONCATENATE("x + ",D14)</f>
        <v>x + 5</v>
      </c>
      <c r="O21" s="47"/>
      <c r="P21" s="49"/>
      <c r="Q21" s="47" t="str">
        <f>CONCATENATE("x – ",E14)</f>
        <v>x – 4</v>
      </c>
      <c r="R21" s="47"/>
      <c r="S21" s="47"/>
      <c r="T21" s="1"/>
    </row>
    <row r="22" spans="8:10" ht="12.75">
      <c r="H22" s="1"/>
      <c r="I22" s="1"/>
      <c r="J22" s="1"/>
    </row>
    <row r="23" spans="8:10" ht="12.75">
      <c r="H23" s="1"/>
      <c r="I23" s="1"/>
      <c r="J23" s="1"/>
    </row>
    <row r="24" spans="8:9" ht="12.75">
      <c r="H24" s="1"/>
      <c r="I24" s="1"/>
    </row>
    <row r="25" spans="8:9" ht="12.75">
      <c r="H25" s="1"/>
      <c r="I25" s="1"/>
    </row>
    <row r="26" spans="8:9" ht="12.75">
      <c r="H26" s="1"/>
      <c r="I26" s="1"/>
    </row>
    <row r="27" spans="8:9" ht="12.75">
      <c r="H27" s="1"/>
      <c r="I27" s="1"/>
    </row>
    <row r="28" spans="8:9" ht="12.75">
      <c r="H28" s="1"/>
      <c r="I28" s="1"/>
    </row>
    <row r="29" spans="8:9" ht="12.75">
      <c r="H29" s="1"/>
      <c r="I29" s="1"/>
    </row>
    <row r="30" spans="8:9" ht="12.75">
      <c r="H30" s="1"/>
      <c r="I30" s="1"/>
    </row>
    <row r="31" spans="8:9" ht="12.75">
      <c r="H31" s="1"/>
      <c r="I31" s="1"/>
    </row>
    <row r="32" spans="8:9" ht="12.75">
      <c r="H32" s="1"/>
      <c r="I32" s="1"/>
    </row>
    <row r="33" spans="8:9" ht="12.75">
      <c r="H33" s="1"/>
      <c r="I33" s="1"/>
    </row>
    <row r="34" spans="8:9" ht="12.75">
      <c r="H34" s="1" t="s">
        <v>80</v>
      </c>
      <c r="I34" s="1"/>
    </row>
    <row r="35" spans="8:9" ht="12.75">
      <c r="H35" s="1" t="s">
        <v>81</v>
      </c>
      <c r="I35" s="1"/>
    </row>
  </sheetData>
  <sheetProtection sheet="1" objects="1" scenarios="1"/>
  <mergeCells count="9">
    <mergeCell ref="L16:L17"/>
    <mergeCell ref="M16:Q16"/>
    <mergeCell ref="R16:Z17"/>
    <mergeCell ref="M17:Q17"/>
    <mergeCell ref="N20:O20"/>
    <mergeCell ref="P20:P21"/>
    <mergeCell ref="Q20:S20"/>
    <mergeCell ref="N21:O21"/>
    <mergeCell ref="Q21:S21"/>
  </mergeCells>
  <conditionalFormatting sqref="M5:AE5">
    <cfRule type="expression" priority="1" dxfId="0" stopIfTrue="1">
      <formula>$A$10=TRUE</formula>
    </cfRule>
  </conditionalFormatting>
  <conditionalFormatting sqref="Q21:S21 M20:M21 N21:O21 P20:P21 T20:T21">
    <cfRule type="expression" priority="2" dxfId="0" stopIfTrue="1">
      <formula>$A$11=TRUE</formula>
    </cfRule>
  </conditionalFormatting>
  <conditionalFormatting sqref="N20:O20 Q20:S20">
    <cfRule type="expression" priority="3" dxfId="1" stopIfTrue="1">
      <formula>$A$11=TRUE</formula>
    </cfRule>
  </conditionalFormatting>
  <conditionalFormatting sqref="Q14:V14">
    <cfRule type="expression" priority="4" dxfId="2" stopIfTrue="1">
      <formula>$A$11=TRUE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35"/>
  <sheetViews>
    <sheetView showGridLines="0" showRowColHeaders="0" zoomScale="130" zoomScaleNormal="130" workbookViewId="0" topLeftCell="C1">
      <selection activeCell="H27" sqref="H27"/>
    </sheetView>
  </sheetViews>
  <sheetFormatPr defaultColWidth="11.00390625" defaultRowHeight="12"/>
  <cols>
    <col min="1" max="1" width="5.00390625" style="0" hidden="1" customWidth="1"/>
    <col min="2" max="2" width="5.50390625" style="0" hidden="1" customWidth="1"/>
    <col min="3" max="3" width="13.625" style="0" customWidth="1"/>
    <col min="4" max="4" width="4.125" style="0" customWidth="1"/>
    <col min="5" max="5" width="11.50390625" style="0" customWidth="1"/>
    <col min="6" max="6" width="5.625" style="0" customWidth="1"/>
    <col min="7" max="7" width="1.875" style="0" customWidth="1"/>
    <col min="8" max="8" width="8.375" style="0" customWidth="1"/>
    <col min="9" max="9" width="2.00390625" style="0" customWidth="1"/>
    <col min="10" max="10" width="4.125" style="0" customWidth="1"/>
    <col min="11" max="11" width="1.875" style="0" customWidth="1"/>
    <col min="12" max="16384" width="11.50390625" style="0" customWidth="1"/>
  </cols>
  <sheetData>
    <row r="1" ht="12">
      <c r="A1">
        <f>random(1,1,0)</f>
        <v>1</v>
      </c>
    </row>
    <row r="2" spans="1:8" ht="12">
      <c r="A2">
        <f>random(5,2,0)*A1</f>
        <v>4</v>
      </c>
      <c r="B2" t="s">
        <v>17</v>
      </c>
      <c r="H2" s="15"/>
    </row>
    <row r="3" spans="1:8" ht="18">
      <c r="A3">
        <f>random(6,2,0)*A1</f>
        <v>3</v>
      </c>
      <c r="B3" t="s">
        <v>19</v>
      </c>
      <c r="D3" s="16" t="s">
        <v>28</v>
      </c>
      <c r="E3" s="16" t="s">
        <v>29</v>
      </c>
      <c r="F3" s="16"/>
      <c r="G3" s="16"/>
      <c r="H3" s="16"/>
    </row>
    <row r="4" spans="1:8" ht="18">
      <c r="A4">
        <f>random(4,1,0)*A1</f>
        <v>2</v>
      </c>
      <c r="B4" t="s">
        <v>13</v>
      </c>
      <c r="D4" s="16"/>
      <c r="E4" s="16"/>
      <c r="F4" s="18" t="str">
        <f>B6</f>
        <v>4x</v>
      </c>
      <c r="G4" s="19">
        <f>A3</f>
        <v>3</v>
      </c>
      <c r="H4" s="16" t="str">
        <f>A5</f>
        <v>cos x</v>
      </c>
    </row>
    <row r="5" spans="1:7" ht="12.75">
      <c r="A5" t="str">
        <f>CHOOSE(A4,"sin x","cos x","exp(x)","ln x")</f>
        <v>cos x</v>
      </c>
      <c r="B5" t="s">
        <v>27</v>
      </c>
      <c r="G5" s="20"/>
    </row>
    <row r="6" spans="2:7" ht="12.75">
      <c r="B6" t="str">
        <f>CONCATENATE(A2,"x")</f>
        <v>4x</v>
      </c>
      <c r="G6" s="20"/>
    </row>
    <row r="7" spans="1:12" ht="18">
      <c r="A7" t="str">
        <f>CHOOSE(A4,"cos x","sin x","exp(x)","")</f>
        <v>sin x</v>
      </c>
      <c r="B7" t="s">
        <v>30</v>
      </c>
      <c r="F7" s="22" t="str">
        <f>CONCATENATE(A8,"x")</f>
        <v>12x</v>
      </c>
      <c r="G7" s="23">
        <f>IF(G4=2,"",G4-1)</f>
        <v>2</v>
      </c>
      <c r="H7" s="24" t="str">
        <f>A5</f>
        <v>cos x</v>
      </c>
      <c r="I7" s="25" t="str">
        <f>IF(A4=2,"–","+")</f>
        <v>–</v>
      </c>
      <c r="J7" s="24" t="str">
        <f>F4</f>
        <v>4x</v>
      </c>
      <c r="K7" s="6">
        <f>IF(A4=4,G4-1,G4)</f>
        <v>3</v>
      </c>
      <c r="L7" s="24" t="str">
        <f>A7</f>
        <v>sin x</v>
      </c>
    </row>
    <row r="8" spans="1:2" ht="12.75">
      <c r="A8">
        <f>A2*A3</f>
        <v>12</v>
      </c>
      <c r="B8" s="9" t="b">
        <v>0</v>
      </c>
    </row>
    <row r="9" spans="1:2" ht="12.75">
      <c r="A9" t="s">
        <v>17</v>
      </c>
      <c r="B9">
        <f>random(5,2,0)*$A$1</f>
        <v>5</v>
      </c>
    </row>
    <row r="10" spans="1:5" ht="18">
      <c r="A10" t="s">
        <v>18</v>
      </c>
      <c r="B10">
        <f aca="true" t="shared" si="0" ref="A10:B12">random(5,2,0)*$A$1</f>
        <v>3</v>
      </c>
      <c r="D10" s="16" t="s">
        <v>31</v>
      </c>
      <c r="E10" s="16" t="s">
        <v>29</v>
      </c>
    </row>
    <row r="11" spans="1:8" ht="18">
      <c r="A11">
        <f t="shared" si="0"/>
        <v>2</v>
      </c>
      <c r="B11">
        <f>IF(A11=B9,A11+1,A11)</f>
        <v>2</v>
      </c>
      <c r="F11" s="54" t="str">
        <f>CONCATENATE(B9,"x + ",B10)</f>
        <v>5x + 3</v>
      </c>
      <c r="G11" s="54"/>
      <c r="H11" s="54"/>
    </row>
    <row r="12" spans="1:8" ht="18">
      <c r="A12" t="s">
        <v>23</v>
      </c>
      <c r="B12">
        <f t="shared" si="0"/>
        <v>2</v>
      </c>
      <c r="F12" s="55" t="str">
        <f>CONCATENATE(B11,"x + ",B12)</f>
        <v>2x + 2</v>
      </c>
      <c r="G12" s="55"/>
      <c r="H12" s="55"/>
    </row>
    <row r="13" ht="12.75">
      <c r="B13" s="9" t="b">
        <v>0</v>
      </c>
    </row>
    <row r="14" spans="2:10" ht="18">
      <c r="B14" s="9" t="b">
        <v>0</v>
      </c>
      <c r="F14" s="1"/>
      <c r="G14" s="56">
        <f>B9*B12-B10*B11</f>
        <v>4</v>
      </c>
      <c r="H14" s="56"/>
      <c r="I14" s="1"/>
      <c r="J14" s="1"/>
    </row>
    <row r="15" spans="1:10" ht="18">
      <c r="A15">
        <f>random(4,1,0)*A1</f>
        <v>3</v>
      </c>
      <c r="F15" s="1"/>
      <c r="G15" s="53" t="str">
        <f>CONCATENATE("(",F12,")")</f>
        <v>(2x + 2)</v>
      </c>
      <c r="H15" s="53"/>
      <c r="I15" s="8">
        <v>2</v>
      </c>
      <c r="J15" s="1"/>
    </row>
    <row r="16" spans="1:2" ht="12.75">
      <c r="A16" t="str">
        <f>CHOOSE(A15,"sin(  ","cos(","exp(","ln (x")</f>
        <v>exp(</v>
      </c>
      <c r="B16" t="str">
        <f>CHOOSE(A15,"cos(","sin (","exp(","1/")</f>
        <v>exp(</v>
      </c>
    </row>
    <row r="17" spans="1:8" ht="18">
      <c r="A17">
        <f>IF(A15&gt;2,random(2,1,0),random(4,1,0)*A1)</f>
        <v>2</v>
      </c>
      <c r="D17" s="16" t="s">
        <v>32</v>
      </c>
      <c r="E17" s="16" t="s">
        <v>29</v>
      </c>
      <c r="H17" s="16" t="str">
        <f>CONCATENATE(A16,A18,")")</f>
        <v>exp(cos x)</v>
      </c>
    </row>
    <row r="18" spans="1:2" ht="12.75">
      <c r="A18" t="str">
        <f>CHOOSE(A17,"sin x","cos x","exp(x)","ln x")</f>
        <v>cos x</v>
      </c>
      <c r="B18" t="str">
        <f>CHOOSE(A17,"cos x","sin x","exp(x)","/x")</f>
        <v>sin x</v>
      </c>
    </row>
    <row r="19" spans="1:2" ht="12.75">
      <c r="A19">
        <f>IF(A15=2,-1,1)</f>
        <v>1</v>
      </c>
      <c r="B19">
        <f>IF(A17=2,-1,1)</f>
        <v>-1</v>
      </c>
    </row>
    <row r="20" spans="1:10" ht="18">
      <c r="A20">
        <f>A19*B19</f>
        <v>-1</v>
      </c>
      <c r="B20" t="str">
        <f>IF(A20&gt;0,"","–")</f>
        <v>–</v>
      </c>
      <c r="F20" s="53" t="str">
        <f>CONCATENATE(B20,B16,A18,")",B18)</f>
        <v>–exp(cos x)sin x</v>
      </c>
      <c r="G20" s="53"/>
      <c r="H20" s="53"/>
      <c r="I20" s="53"/>
      <c r="J20" s="53"/>
    </row>
    <row r="34" ht="12.75">
      <c r="H34" t="s">
        <v>82</v>
      </c>
    </row>
    <row r="35" ht="12.75">
      <c r="H35" t="s">
        <v>83</v>
      </c>
    </row>
  </sheetData>
  <sheetProtection sheet="1" objects="1" scenarios="1"/>
  <mergeCells count="5">
    <mergeCell ref="F20:J20"/>
    <mergeCell ref="F11:H11"/>
    <mergeCell ref="F12:H12"/>
    <mergeCell ref="G15:H15"/>
    <mergeCell ref="G14:H14"/>
  </mergeCells>
  <conditionalFormatting sqref="F7:L7">
    <cfRule type="expression" priority="1" dxfId="0" stopIfTrue="1">
      <formula>$B$8=TRUE</formula>
    </cfRule>
  </conditionalFormatting>
  <conditionalFormatting sqref="F14:F15 J14:J15 G15:I15">
    <cfRule type="expression" priority="2" dxfId="0" stopIfTrue="1">
      <formula>$B$13=TRUE</formula>
    </cfRule>
  </conditionalFormatting>
  <conditionalFormatting sqref="G14:I14">
    <cfRule type="expression" priority="3" dxfId="1" stopIfTrue="1">
      <formula>$B$13=TRUE</formula>
    </cfRule>
  </conditionalFormatting>
  <conditionalFormatting sqref="F20:J20">
    <cfRule type="expression" priority="4" dxfId="0" stopIfTrue="1">
      <formula>$B$14=TRUE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35"/>
  <sheetViews>
    <sheetView showGridLines="0" showRowColHeaders="0" zoomScale="126" zoomScaleNormal="126" workbookViewId="0" topLeftCell="C1">
      <selection activeCell="A2" sqref="A2"/>
    </sheetView>
  </sheetViews>
  <sheetFormatPr defaultColWidth="11.00390625" defaultRowHeight="12"/>
  <cols>
    <col min="1" max="1" width="0" style="0" hidden="1" customWidth="1"/>
    <col min="2" max="2" width="4.125" style="0" hidden="1" customWidth="1"/>
    <col min="3" max="3" width="2.00390625" style="0" customWidth="1"/>
    <col min="4" max="4" width="6.375" style="0" customWidth="1"/>
    <col min="5" max="5" width="8.375" style="0" customWidth="1"/>
    <col min="6" max="6" width="4.375" style="0" customWidth="1"/>
    <col min="7" max="7" width="2.125" style="0" customWidth="1"/>
    <col min="8" max="8" width="2.875" style="0" customWidth="1"/>
    <col min="9" max="9" width="1.875" style="0" customWidth="1"/>
    <col min="10" max="10" width="2.00390625" style="0" customWidth="1"/>
    <col min="11" max="11" width="29.375" style="0" customWidth="1"/>
    <col min="12" max="12" width="9.625" style="0" customWidth="1"/>
    <col min="13" max="13" width="1.625" style="0" customWidth="1"/>
    <col min="14" max="16384" width="11.50390625" style="0" customWidth="1"/>
  </cols>
  <sheetData>
    <row r="1" ht="12">
      <c r="A1">
        <f>random(1,1,0)</f>
        <v>1</v>
      </c>
    </row>
    <row r="2" spans="1:2" ht="12">
      <c r="A2">
        <f>random(4,1,0)*A1</f>
        <v>3</v>
      </c>
      <c r="B2" t="s">
        <v>17</v>
      </c>
    </row>
    <row r="3" spans="1:2" ht="12">
      <c r="A3">
        <f>random(4,2,0)*A1</f>
        <v>3</v>
      </c>
      <c r="B3" t="s">
        <v>19</v>
      </c>
    </row>
    <row r="4" spans="1:13" ht="18">
      <c r="A4">
        <f>random(9,1,0)*A1</f>
        <v>9</v>
      </c>
      <c r="D4" s="30" t="s">
        <v>33</v>
      </c>
      <c r="E4" s="16" t="s">
        <v>34</v>
      </c>
      <c r="F4" s="16"/>
      <c r="G4" s="16"/>
      <c r="H4" s="16"/>
      <c r="I4" s="16"/>
      <c r="J4" s="16"/>
      <c r="K4" s="16"/>
      <c r="L4" s="16"/>
      <c r="M4" s="16"/>
    </row>
    <row r="5" spans="1:13" ht="18">
      <c r="A5">
        <f>IF(A2=1,"",A2)</f>
        <v>3</v>
      </c>
      <c r="B5" t="str">
        <f>CONCATENATE(A5,"x")</f>
        <v>3x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8">
      <c r="B6">
        <f>IF(A3-1=1,"",A3-1)</f>
        <v>2</v>
      </c>
      <c r="D6" s="16"/>
      <c r="E6" s="16"/>
      <c r="F6" s="27"/>
      <c r="G6" s="27"/>
      <c r="H6" s="28" t="str">
        <f>B5</f>
        <v>3x</v>
      </c>
      <c r="I6" s="29">
        <f>B6</f>
        <v>2</v>
      </c>
      <c r="J6" s="27"/>
      <c r="K6" s="58" t="s">
        <v>35</v>
      </c>
      <c r="L6" s="16"/>
      <c r="M6" s="16"/>
    </row>
    <row r="7" spans="1:13" ht="18">
      <c r="A7">
        <f>A2/GCD(A2,A3)</f>
        <v>1</v>
      </c>
      <c r="B7">
        <f>A3/GCD(A2,A3)</f>
        <v>1</v>
      </c>
      <c r="D7" s="16"/>
      <c r="E7" s="16"/>
      <c r="F7" s="18" t="str">
        <f>"x"</f>
        <v>x</v>
      </c>
      <c r="G7" s="17">
        <f>A3</f>
        <v>3</v>
      </c>
      <c r="H7" s="57" t="str">
        <f>CONCATENATE(" – ",A4)</f>
        <v> – 9</v>
      </c>
      <c r="I7" s="57"/>
      <c r="J7" s="57"/>
      <c r="K7" s="58"/>
      <c r="L7" s="16"/>
      <c r="M7" s="16"/>
    </row>
    <row r="8" spans="1:13" ht="18">
      <c r="A8">
        <f>A7/B7</f>
        <v>1</v>
      </c>
      <c r="B8">
        <f>IF(INT(A8)=A8,A8,CONCATENATE(A7,"/",B7))</f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8">
      <c r="B9">
        <f>IF(B8=1,"",B8)</f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">
      <c r="A10" s="9" t="b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4:13" ht="18">
      <c r="D11" s="16"/>
      <c r="E11" s="59" t="str">
        <f>CONCATENATE(B9," ln (x")</f>
        <v> ln (x</v>
      </c>
      <c r="F11" s="59"/>
      <c r="G11" s="31">
        <f>G7</f>
        <v>3</v>
      </c>
      <c r="H11" s="24" t="str">
        <f>CONCATENATE(H7,")")</f>
        <v> – 9)</v>
      </c>
      <c r="I11" s="24"/>
      <c r="J11" s="24"/>
      <c r="K11" s="24"/>
      <c r="L11" s="16"/>
      <c r="M11" s="16"/>
    </row>
    <row r="13" ht="12">
      <c r="A13">
        <f>random(4,1,0)*A1</f>
        <v>2</v>
      </c>
    </row>
    <row r="14" spans="1:16" ht="18">
      <c r="A14" t="str">
        <f>CHOOSE(A13,2*A15&amp;"x√("&amp;A15&amp;"x","sin","cos","exp")</f>
        <v>sin</v>
      </c>
      <c r="B14" t="s">
        <v>36</v>
      </c>
      <c r="D14" s="30" t="s">
        <v>37</v>
      </c>
      <c r="E14" s="16" t="str">
        <f>CONCATENATE("By using the substitution u = ",A19," find")</f>
        <v>By using the substitution u = sin x find</v>
      </c>
      <c r="F14" s="16"/>
      <c r="G14" s="16"/>
      <c r="H14" s="16"/>
      <c r="I14" s="16"/>
      <c r="J14" s="16"/>
      <c r="K14" s="16"/>
      <c r="L14" s="16" t="str">
        <f>A14</f>
        <v>sin</v>
      </c>
      <c r="M14" s="21">
        <f>IF(A13=4,"",IF(A13=1,2,A17))</f>
        <v>3</v>
      </c>
      <c r="N14" s="26" t="str">
        <f>A18</f>
        <v>x cos x dx</v>
      </c>
      <c r="O14" s="16"/>
      <c r="P14" s="16"/>
    </row>
    <row r="15" spans="1:2" ht="12">
      <c r="A15">
        <f>random(3,2,0)*A1</f>
        <v>3</v>
      </c>
      <c r="B15" t="s">
        <v>17</v>
      </c>
    </row>
    <row r="16" spans="1:2" ht="12.75">
      <c r="A16">
        <f>random(3,1,0)*A1</f>
        <v>3</v>
      </c>
      <c r="B16" t="s">
        <v>22</v>
      </c>
    </row>
    <row r="17" spans="1:2" ht="12.75">
      <c r="A17">
        <f>random(5,2,0)*A1</f>
        <v>3</v>
      </c>
      <c r="B17" t="s">
        <v>19</v>
      </c>
    </row>
    <row r="18" spans="1:11" ht="18">
      <c r="A18" t="str">
        <f>CHOOSE(A13," + "&amp;A16&amp;") dx","x cos x dx","x sin x dx","(sin x) cosx dx")</f>
        <v>x cos x dx</v>
      </c>
      <c r="E18" s="59" t="str">
        <f>A20</f>
        <v>(sin</v>
      </c>
      <c r="F18" s="59"/>
      <c r="G18" s="31">
        <f>A22</f>
        <v>4</v>
      </c>
      <c r="H18" s="60" t="str">
        <f>A21</f>
        <v>x)/4</v>
      </c>
      <c r="I18" s="60"/>
      <c r="J18" s="60"/>
      <c r="K18" s="60"/>
    </row>
    <row r="19" ht="12.75">
      <c r="A19" t="str">
        <f>CHOOSE(A13,A15&amp;"x^2 + "&amp;A16,"sin x","cos x","sin x")</f>
        <v>sin x</v>
      </c>
    </row>
    <row r="20" ht="12.75">
      <c r="A20" t="str">
        <f>CHOOSE(A13,"2/3 ("&amp;A15&amp;"x","(sin","( cos","exp")</f>
        <v>(sin</v>
      </c>
    </row>
    <row r="21" ht="12.75">
      <c r="A21" t="str">
        <f>CHOOSE(A13," + "&amp;A16&amp;") ^(3/2)","x)/"&amp;A17+1,"x)/"&amp;A17+1,"(sin x)")</f>
        <v>x)/4</v>
      </c>
    </row>
    <row r="22" ht="12.75">
      <c r="A22">
        <f>CHOOSE(A13,2,A17+1,A17+1,"")</f>
        <v>4</v>
      </c>
    </row>
    <row r="23" ht="12.75">
      <c r="A23" s="9" t="b">
        <v>0</v>
      </c>
    </row>
    <row r="34" ht="12.75">
      <c r="H34" t="s">
        <v>84</v>
      </c>
    </row>
    <row r="35" ht="12.75">
      <c r="H35" t="s">
        <v>85</v>
      </c>
    </row>
  </sheetData>
  <sheetProtection sheet="1" objects="1" scenarios="1"/>
  <mergeCells count="5">
    <mergeCell ref="H7:J7"/>
    <mergeCell ref="K6:K7"/>
    <mergeCell ref="E11:F11"/>
    <mergeCell ref="E18:F18"/>
    <mergeCell ref="H18:K18"/>
  </mergeCells>
  <conditionalFormatting sqref="E11:K11">
    <cfRule type="expression" priority="1" dxfId="0" stopIfTrue="1">
      <formula>$A$10=TRUE</formula>
    </cfRule>
  </conditionalFormatting>
  <conditionalFormatting sqref="E18:K18">
    <cfRule type="expression" priority="2" dxfId="0" stopIfTrue="1">
      <formula>$A$23=TRUE</formula>
    </cfRule>
  </conditionalFormatting>
  <printOptions/>
  <pageMargins left="0.75" right="0.75" top="1" bottom="1" header="0.5" footer="0.5"/>
  <pageSetup orientation="landscape" paperSize="9"/>
  <drawing r:id="rId4"/>
  <legacyDrawing r:id="rId3"/>
  <oleObjects>
    <oleObject progId="Equation.3" shapeId="301261" r:id="rId1"/>
    <oleObject progId="Equation.3" shapeId="56656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5"/>
  <sheetViews>
    <sheetView showGridLines="0" showRowColHeaders="0" zoomScale="117" zoomScaleNormal="117" workbookViewId="0" topLeftCell="D1">
      <selection activeCell="I28" sqref="I28"/>
    </sheetView>
  </sheetViews>
  <sheetFormatPr defaultColWidth="11.00390625" defaultRowHeight="12"/>
  <cols>
    <col min="1" max="1" width="6.00390625" style="0" hidden="1" customWidth="1"/>
    <col min="2" max="2" width="5.875" style="0" hidden="1" customWidth="1"/>
    <col min="3" max="3" width="7.625" style="0" hidden="1" customWidth="1"/>
    <col min="4" max="4" width="5.625" style="0" customWidth="1"/>
    <col min="5" max="5" width="5.125" style="0" customWidth="1"/>
    <col min="6" max="6" width="11.125" style="0" customWidth="1"/>
    <col min="7" max="8" width="1.875" style="0" customWidth="1"/>
    <col min="9" max="9" width="13.00390625" style="0" customWidth="1"/>
    <col min="10" max="16384" width="11.50390625" style="0" customWidth="1"/>
  </cols>
  <sheetData>
    <row r="1" ht="12">
      <c r="A1">
        <f>random(1,1,0)</f>
        <v>1</v>
      </c>
    </row>
    <row r="2" spans="1:3" ht="12">
      <c r="A2">
        <f>random(4,1,0)*A1</f>
        <v>2</v>
      </c>
      <c r="C2" t="s">
        <v>17</v>
      </c>
    </row>
    <row r="3" spans="5:9" ht="18">
      <c r="E3" s="30" t="s">
        <v>43</v>
      </c>
      <c r="F3" s="16"/>
      <c r="G3" s="16"/>
      <c r="H3" s="16"/>
      <c r="I3" s="16"/>
    </row>
    <row r="4" spans="1:11" ht="18">
      <c r="A4">
        <f>random(3,1,0)*A1</f>
        <v>3</v>
      </c>
      <c r="C4" t="s">
        <v>22</v>
      </c>
      <c r="E4" s="16"/>
      <c r="F4" s="62" t="s">
        <v>44</v>
      </c>
      <c r="G4" s="27" t="s">
        <v>45</v>
      </c>
      <c r="H4" s="33">
        <v>2</v>
      </c>
      <c r="I4" s="27" t="str">
        <f>A5</f>
        <v> + 2x + 1</v>
      </c>
      <c r="J4" s="62" t="str">
        <f>CONCATENATE("x ≠ ",A4,", x e R")</f>
        <v>x ≠ 3, x e R</v>
      </c>
      <c r="K4" s="62"/>
    </row>
    <row r="5" spans="1:11" ht="18">
      <c r="A5" t="str">
        <f>CONCATENATE(" + ",IF(A2=1,"",A2),"x + ",A8)</f>
        <v> + 2x + 1</v>
      </c>
      <c r="E5" s="16"/>
      <c r="F5" s="62"/>
      <c r="G5" s="55" t="str">
        <f>A6</f>
        <v> x – 3</v>
      </c>
      <c r="H5" s="55"/>
      <c r="I5" s="55"/>
      <c r="J5" s="62"/>
      <c r="K5" s="62"/>
    </row>
    <row r="6" ht="12.75">
      <c r="A6" t="str">
        <f>CONCATENATE(" x – ",A4)</f>
        <v> x – 3</v>
      </c>
    </row>
    <row r="7" spans="1:12" ht="15.75">
      <c r="A7">
        <f>A4*(A2+A4)</f>
        <v>15</v>
      </c>
      <c r="C7" t="s">
        <v>38</v>
      </c>
      <c r="E7" s="2" t="s">
        <v>46</v>
      </c>
      <c r="F7" s="34" t="s">
        <v>47</v>
      </c>
      <c r="G7" s="34"/>
      <c r="H7" s="34"/>
      <c r="I7" s="34"/>
      <c r="J7" s="34"/>
      <c r="K7" s="34"/>
      <c r="L7" s="34"/>
    </row>
    <row r="8" spans="1:3" ht="12.75">
      <c r="A8">
        <f>(INT(SQRT(A7))+1)^2-A7</f>
        <v>1</v>
      </c>
      <c r="C8" t="s">
        <v>18</v>
      </c>
    </row>
    <row r="9" spans="1:9" ht="18">
      <c r="A9">
        <f>SQRT(A8+A7)+A4</f>
        <v>7</v>
      </c>
      <c r="B9">
        <f>-SQRT(A8+A7)+A4</f>
        <v>-1</v>
      </c>
      <c r="C9" t="s">
        <v>39</v>
      </c>
      <c r="G9" s="1"/>
      <c r="H9" s="1"/>
      <c r="I9" s="24" t="str">
        <f>CONCATENATE("x = ",A4)</f>
        <v>x = 3</v>
      </c>
    </row>
    <row r="10" spans="1:3" ht="12">
      <c r="A10">
        <f>(A9^2+A9*$A$2+$A$8)/(A9-$A$4)</f>
        <v>16</v>
      </c>
      <c r="B10">
        <f>(B9^2+B9*$A$2+$A$8)/(B9-$A$4)</f>
        <v>0</v>
      </c>
      <c r="C10" t="s">
        <v>40</v>
      </c>
    </row>
    <row r="11" spans="1:3" ht="12.75">
      <c r="A11">
        <f>(-A2+SQRT(A2^2-4*A8))/2</f>
        <v>-1</v>
      </c>
      <c r="C11" t="s">
        <v>41</v>
      </c>
    </row>
    <row r="12" spans="1:6" ht="18">
      <c r="A12">
        <f>(-A2-SQRT(A2^2-4*A8))/2</f>
        <v>-1</v>
      </c>
      <c r="C12" t="s">
        <v>42</v>
      </c>
      <c r="E12" s="30" t="s">
        <v>48</v>
      </c>
      <c r="F12" s="34" t="s">
        <v>55</v>
      </c>
    </row>
    <row r="13" ht="12.75">
      <c r="A13" s="9" t="b">
        <v>0</v>
      </c>
    </row>
    <row r="14" ht="12.75">
      <c r="A14" s="9" t="b">
        <v>0</v>
      </c>
    </row>
    <row r="15" spans="1:11" ht="15.75" customHeight="1">
      <c r="A15" s="9" t="b">
        <v>0</v>
      </c>
      <c r="F15" s="49" t="s">
        <v>49</v>
      </c>
      <c r="G15" s="49"/>
      <c r="H15" s="49"/>
      <c r="I15" s="49"/>
      <c r="J15" s="49" t="str">
        <f>CONCATENATE("x + ",A2+A4," + ")</f>
        <v>x + 5 + </v>
      </c>
      <c r="K15" s="14">
        <f>A8+A4*(A2+A4)</f>
        <v>16</v>
      </c>
    </row>
    <row r="16" spans="1:11" ht="15">
      <c r="A16" t="str">
        <f>IF(INT(A8/(-A4))=A8/(-A4),A8/(-A4),CONCATENATE("-",A8,"/",A4))</f>
        <v>-1/3</v>
      </c>
      <c r="C16" t="s">
        <v>51</v>
      </c>
      <c r="F16" s="49"/>
      <c r="G16" s="49"/>
      <c r="H16" s="49"/>
      <c r="I16" s="49"/>
      <c r="J16" s="49"/>
      <c r="K16" s="14" t="str">
        <f>A6</f>
        <v> x – 3</v>
      </c>
    </row>
    <row r="17" ht="12.75">
      <c r="A17" s="9" t="b">
        <v>0</v>
      </c>
    </row>
    <row r="18" spans="1:9" ht="15">
      <c r="A18" s="9" t="b">
        <v>0</v>
      </c>
      <c r="I18" s="14" t="str">
        <f>CONCATENATE("y = x + ",A2+A4)</f>
        <v>y = x + 5</v>
      </c>
    </row>
    <row r="19" ht="12">
      <c r="A19" s="9" t="b">
        <v>0</v>
      </c>
    </row>
    <row r="20" spans="9:11" ht="12.75">
      <c r="I20" s="1"/>
      <c r="J20" s="1"/>
      <c r="K20" s="1"/>
    </row>
    <row r="21" spans="5:11" ht="15.75">
      <c r="E21" s="2" t="s">
        <v>50</v>
      </c>
      <c r="F21" s="34" t="s">
        <v>52</v>
      </c>
      <c r="G21" s="34"/>
      <c r="H21" s="34"/>
      <c r="I21" s="61" t="str">
        <f>IF(ISERROR(A11),"The curve does not intersect the x-axis",IF(A8=A9,CONCATENATE("(",A11," 0)"),CONCATENATE("(",A11,", 0) and (",A12,", 0)")))</f>
        <v>(-1, 0) and (-1, 0)</v>
      </c>
      <c r="J21" s="61"/>
      <c r="K21" s="61"/>
    </row>
    <row r="22" spans="5:11" ht="15">
      <c r="E22" s="34"/>
      <c r="F22" s="34"/>
      <c r="G22" s="34"/>
      <c r="H22" s="34"/>
      <c r="I22" s="35"/>
      <c r="J22" s="35"/>
      <c r="K22" s="35"/>
    </row>
    <row r="23" spans="5:11" ht="15">
      <c r="E23" s="34"/>
      <c r="F23" s="34" t="s">
        <v>53</v>
      </c>
      <c r="G23" s="34"/>
      <c r="H23" s="34"/>
      <c r="I23" s="47" t="str">
        <f>CONCATENATE("(0, ",A16,")")</f>
        <v>(0, -1/3)</v>
      </c>
      <c r="J23" s="47"/>
      <c r="K23" s="35"/>
    </row>
    <row r="24" spans="5:11" ht="15">
      <c r="E24" s="34"/>
      <c r="F24" s="34"/>
      <c r="G24" s="34"/>
      <c r="H24" s="34"/>
      <c r="I24" s="35"/>
      <c r="J24" s="35"/>
      <c r="K24" s="35"/>
    </row>
    <row r="25" spans="5:15" ht="15">
      <c r="E25" s="34"/>
      <c r="F25" s="34" t="s">
        <v>54</v>
      </c>
      <c r="G25" s="34"/>
      <c r="H25" s="34"/>
      <c r="I25" s="47" t="str">
        <f>CONCATENATE("(",A9,", ",A10,") and (",B9,", ",B10,")")</f>
        <v>(7, 16) and (-1, 0)</v>
      </c>
      <c r="J25" s="47"/>
      <c r="K25" s="35"/>
      <c r="O25" s="36"/>
    </row>
    <row r="26" spans="9:11" ht="12">
      <c r="I26" s="1"/>
      <c r="J26" s="1"/>
      <c r="K26" s="1"/>
    </row>
    <row r="34" ht="12.75">
      <c r="H34" t="s">
        <v>86</v>
      </c>
    </row>
    <row r="35" ht="12.75">
      <c r="H35" t="s">
        <v>87</v>
      </c>
    </row>
  </sheetData>
  <sheetProtection sheet="1" objects="1" scenarios="1"/>
  <mergeCells count="8">
    <mergeCell ref="I23:J23"/>
    <mergeCell ref="I25:J25"/>
    <mergeCell ref="I21:K21"/>
    <mergeCell ref="F4:F5"/>
    <mergeCell ref="G5:I5"/>
    <mergeCell ref="J4:K5"/>
    <mergeCell ref="F15:I16"/>
    <mergeCell ref="J15:J16"/>
  </mergeCells>
  <conditionalFormatting sqref="G9:I9">
    <cfRule type="expression" priority="1" dxfId="0" stopIfTrue="1">
      <formula>$A$13=TRUE</formula>
    </cfRule>
  </conditionalFormatting>
  <conditionalFormatting sqref="F15:J16 K16">
    <cfRule type="expression" priority="2" dxfId="0" stopIfTrue="1">
      <formula>$A$14=TRUE</formula>
    </cfRule>
  </conditionalFormatting>
  <conditionalFormatting sqref="K15">
    <cfRule type="expression" priority="3" dxfId="1" stopIfTrue="1">
      <formula>$A$14=TRUE</formula>
    </cfRule>
  </conditionalFormatting>
  <conditionalFormatting sqref="G18:I18">
    <cfRule type="expression" priority="4" dxfId="0" stopIfTrue="1">
      <formula>$A$15=TRUE</formula>
    </cfRule>
  </conditionalFormatting>
  <conditionalFormatting sqref="I21">
    <cfRule type="expression" priority="5" dxfId="0" stopIfTrue="1">
      <formula>$A$17=TRUE</formula>
    </cfRule>
  </conditionalFormatting>
  <conditionalFormatting sqref="I23:J23">
    <cfRule type="expression" priority="6" dxfId="0" stopIfTrue="1">
      <formula>$A$18=TRUE</formula>
    </cfRule>
  </conditionalFormatting>
  <conditionalFormatting sqref="I25:J25">
    <cfRule type="expression" priority="7" dxfId="0" stopIfTrue="1">
      <formula>$A$19=TRUE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35"/>
  <sheetViews>
    <sheetView showGridLines="0" showRowColHeaders="0" zoomScale="119" zoomScaleNormal="119" workbookViewId="0" topLeftCell="G1">
      <selection activeCell="O28" sqref="O28"/>
    </sheetView>
  </sheetViews>
  <sheetFormatPr defaultColWidth="11.00390625" defaultRowHeight="12"/>
  <cols>
    <col min="1" max="1" width="6.00390625" style="0" hidden="1" customWidth="1"/>
    <col min="2" max="2" width="2.625" style="0" hidden="1" customWidth="1"/>
    <col min="3" max="3" width="3.875" style="0" hidden="1" customWidth="1"/>
    <col min="4" max="4" width="4.375" style="0" hidden="1" customWidth="1"/>
    <col min="5" max="5" width="4.00390625" style="0" hidden="1" customWidth="1"/>
    <col min="6" max="6" width="5.375" style="0" hidden="1" customWidth="1"/>
    <col min="7" max="7" width="8.00390625" style="0" customWidth="1"/>
    <col min="8" max="8" width="6.125" style="0" customWidth="1"/>
    <col min="9" max="9" width="8.00390625" style="0" customWidth="1"/>
    <col min="10" max="10" width="5.375" style="0" customWidth="1"/>
    <col min="11" max="12" width="6.625" style="0" customWidth="1"/>
    <col min="13" max="16384" width="11.50390625" style="0" customWidth="1"/>
  </cols>
  <sheetData>
    <row r="1" spans="1:5" ht="12">
      <c r="A1">
        <f>random(1,1,0)</f>
        <v>1</v>
      </c>
      <c r="C1" t="s">
        <v>61</v>
      </c>
      <c r="D1" t="s">
        <v>62</v>
      </c>
      <c r="E1" t="s">
        <v>65</v>
      </c>
    </row>
    <row r="2" spans="1:5" ht="21" customHeight="1">
      <c r="A2">
        <v>1</v>
      </c>
      <c r="B2" t="s">
        <v>17</v>
      </c>
      <c r="C2">
        <f>IF(A2&lt;0,"-","")</f>
      </c>
      <c r="D2" t="str">
        <f>IF(A2=0,"",CONCATENATE(C2," ",IF(ABS(A2)=1," ",ABS(A2)),A14))</f>
        <v>  x</v>
      </c>
      <c r="E2">
        <f>A2*A11</f>
        <v>-4</v>
      </c>
    </row>
    <row r="3" spans="1:9" ht="15.75">
      <c r="A3">
        <f aca="true" t="shared" si="0" ref="A3:A10">random(6,0,0)*$A$1-3</f>
        <v>0</v>
      </c>
      <c r="B3" t="s">
        <v>18</v>
      </c>
      <c r="C3" t="str">
        <f>IF(A3&lt;0,"-",IF(A2&lt;&gt;0,"+",""))</f>
        <v>+</v>
      </c>
      <c r="D3">
        <f>IF(A3=0,"",CONCATENATE(C3," ",IF(ABS(A3)=1," ",ABS(A3)),A15))</f>
      </c>
      <c r="E3">
        <f>A3*A12</f>
        <v>0</v>
      </c>
      <c r="F3">
        <f>SUM(E2:E4)</f>
        <v>-6</v>
      </c>
      <c r="H3" s="2" t="s">
        <v>66</v>
      </c>
      <c r="I3" s="34" t="s">
        <v>67</v>
      </c>
    </row>
    <row r="4" spans="1:5" ht="12">
      <c r="A4">
        <f t="shared" si="0"/>
        <v>2</v>
      </c>
      <c r="B4" t="s">
        <v>22</v>
      </c>
      <c r="C4" t="str">
        <f>IF(A4&lt;0,"-","+")</f>
        <v>+</v>
      </c>
      <c r="D4" t="str">
        <f>IF(A4=0,"",CONCATENATE(C4," ",IF(ABS(A4)=1," ",ABS(A4)),A16))</f>
        <v>+ 2z</v>
      </c>
      <c r="E4">
        <f>A4*A13</f>
        <v>-2</v>
      </c>
    </row>
    <row r="5" spans="1:5" ht="12.75">
      <c r="A5">
        <f>random(6,0,0)*$A$1-3</f>
        <v>0</v>
      </c>
      <c r="B5" t="s">
        <v>23</v>
      </c>
      <c r="C5">
        <f>IF(A5&lt;0,"-","")</f>
      </c>
      <c r="D5">
        <f>IF(A5=0,"",CONCATENATE(C5," ",IF(ABS(A5)=1," ",ABS(A5)),A14))</f>
      </c>
      <c r="E5">
        <f>A5*A11</f>
        <v>0</v>
      </c>
    </row>
    <row r="6" spans="1:9" ht="18">
      <c r="A6">
        <f t="shared" si="0"/>
        <v>-2</v>
      </c>
      <c r="B6" t="s">
        <v>56</v>
      </c>
      <c r="C6" t="str">
        <f>IF(A6&lt;0,"-",IF(A5&lt;&gt;0,"+",""))</f>
        <v>-</v>
      </c>
      <c r="D6" t="str">
        <f>IF(A6=0,"",CONCATENATE(C6," ",IF(ABS(A6)=1," ",ABS(A6)),A15))</f>
        <v>- 2y</v>
      </c>
      <c r="E6">
        <f>A6*A12</f>
        <v>-4</v>
      </c>
      <c r="F6">
        <f>SUM(E5:E7)</f>
        <v>-4</v>
      </c>
      <c r="I6" s="16" t="str">
        <f>CONCATENATE(D2," ",D3," ",D4," = ",F3)</f>
        <v>  x  + 2z = -6</v>
      </c>
    </row>
    <row r="7" spans="1:5" ht="12.75">
      <c r="A7">
        <f t="shared" si="0"/>
        <v>0</v>
      </c>
      <c r="B7" t="s">
        <v>57</v>
      </c>
      <c r="C7" t="str">
        <f>IF(A7&lt;0,"-","+")</f>
        <v>+</v>
      </c>
      <c r="D7">
        <f>IF(A7=0,"",CONCATENATE(C7," ",IF(ABS(A7)=1," ",ABS(A7)),A16))</f>
      </c>
      <c r="E7">
        <f>A7*A13</f>
        <v>0</v>
      </c>
    </row>
    <row r="8" spans="1:9" ht="18">
      <c r="A8">
        <f t="shared" si="0"/>
        <v>-2</v>
      </c>
      <c r="B8" t="s">
        <v>58</v>
      </c>
      <c r="C8" t="str">
        <f>IF(A8&lt;0,"-","")</f>
        <v>-</v>
      </c>
      <c r="D8" t="str">
        <f>IF(A8=0,"",CONCATENATE(C8," ",IF(ABS(A8)=1," ",ABS(A8)),A14))</f>
        <v>- 2x</v>
      </c>
      <c r="E8">
        <f>A8*A11</f>
        <v>8</v>
      </c>
      <c r="I8" s="16" t="str">
        <f>CONCATENATE(D5," ",D6," ",D7," = ",F6)</f>
        <v> - 2y  = -4</v>
      </c>
    </row>
    <row r="9" spans="1:14" ht="18">
      <c r="A9">
        <f t="shared" si="0"/>
        <v>-1</v>
      </c>
      <c r="B9" t="s">
        <v>59</v>
      </c>
      <c r="C9" t="str">
        <f>IF(A9&lt;0,"-",IF(A8&lt;&gt;0,"+",""))</f>
        <v>-</v>
      </c>
      <c r="D9" t="str">
        <f>IF(A9=0,"",CONCATENATE(C9," ",IF(ABS(A9)=1," ",ABS(A9)),A15))</f>
        <v>-  y</v>
      </c>
      <c r="E9">
        <f>A9*A12</f>
        <v>-2</v>
      </c>
      <c r="F9">
        <f>SUM(E8:E10)</f>
        <v>8</v>
      </c>
      <c r="N9" s="24" t="e">
        <f>IF(AND(J18=0,L17/K17&lt;&gt;L18/K18),"INCONSISTENCY --- Click again!","")</f>
        <v>#DIV/0!</v>
      </c>
    </row>
    <row r="10" spans="1:14" ht="18">
      <c r="A10">
        <f t="shared" si="0"/>
        <v>-2</v>
      </c>
      <c r="B10" t="s">
        <v>60</v>
      </c>
      <c r="C10" t="str">
        <f>IF(A10&lt;0,"-","+")</f>
        <v>-</v>
      </c>
      <c r="D10" t="str">
        <f>IF(A10=0,"",CONCATENATE(C10," ",IF(ABS(A10)=1," ",ABS(A10)),A16))</f>
        <v>- 2z</v>
      </c>
      <c r="E10">
        <f>A10*A13</f>
        <v>2</v>
      </c>
      <c r="I10" s="16" t="str">
        <f>CONCATENATE(D8," ",D9," ",D10," = ",F9)</f>
        <v>- 2x -  y - 2z = 8</v>
      </c>
      <c r="N10" s="24" t="e">
        <f>IF(AND(J18=0,L17/K17=L18/K18),"REDUNDANCY --- Click again!","")</f>
        <v>#DIV/0!</v>
      </c>
    </row>
    <row r="11" ht="12.75">
      <c r="A11">
        <f>random(4,1,0)*$A$1*IF(random(1,0,0)=1,1,-1)</f>
        <v>-4</v>
      </c>
    </row>
    <row r="12" spans="1:12" ht="12.75">
      <c r="A12">
        <f>random(4,1,0)*$A$1*IF(random(1,0,0)=1,1,-1)</f>
        <v>2</v>
      </c>
      <c r="I12" s="7">
        <f>A2</f>
        <v>1</v>
      </c>
      <c r="J12" s="7">
        <f>A3</f>
        <v>0</v>
      </c>
      <c r="K12" s="7">
        <f>A4</f>
        <v>2</v>
      </c>
      <c r="L12" s="7">
        <f>F3</f>
        <v>-6</v>
      </c>
    </row>
    <row r="13" spans="1:12" ht="12">
      <c r="A13">
        <f>random(4,1,0)*$A$1*IF(random(1,0,0)=1,1,-1)</f>
        <v>-1</v>
      </c>
      <c r="I13" s="7">
        <f>A5</f>
        <v>0</v>
      </c>
      <c r="J13" s="7">
        <f>A6</f>
        <v>-2</v>
      </c>
      <c r="K13" s="7">
        <f>A7</f>
        <v>0</v>
      </c>
      <c r="L13" s="7">
        <f>F6</f>
        <v>-4</v>
      </c>
    </row>
    <row r="14" spans="1:12" ht="12">
      <c r="A14" t="s">
        <v>45</v>
      </c>
      <c r="I14" s="7">
        <f>A8</f>
        <v>-2</v>
      </c>
      <c r="J14" s="7">
        <f>A9</f>
        <v>-1</v>
      </c>
      <c r="K14" s="7">
        <f>A10</f>
        <v>-2</v>
      </c>
      <c r="L14" s="7">
        <f>F9</f>
        <v>8</v>
      </c>
    </row>
    <row r="15" ht="12.75">
      <c r="A15" t="s">
        <v>63</v>
      </c>
    </row>
    <row r="16" spans="1:12" ht="12.75">
      <c r="A16" t="s">
        <v>64</v>
      </c>
      <c r="I16" s="7">
        <f>I12</f>
        <v>1</v>
      </c>
      <c r="J16" s="7">
        <f>J12</f>
        <v>0</v>
      </c>
      <c r="K16" s="7">
        <f>K12</f>
        <v>2</v>
      </c>
      <c r="L16" s="7">
        <f>L12</f>
        <v>-6</v>
      </c>
    </row>
    <row r="17" spans="1:12" ht="12">
      <c r="A17" s="9" t="b">
        <v>0</v>
      </c>
      <c r="I17" s="7">
        <f>I13-$I$13*I12</f>
        <v>0</v>
      </c>
      <c r="J17" s="7">
        <f>J13-$I$13*J12</f>
        <v>-2</v>
      </c>
      <c r="K17" s="7">
        <f>K13-$I$13*K12</f>
        <v>0</v>
      </c>
      <c r="L17" s="7">
        <f>L13-$I$13*L12</f>
        <v>-4</v>
      </c>
    </row>
    <row r="18" spans="1:12" ht="12">
      <c r="A18" s="9" t="b">
        <v>0</v>
      </c>
      <c r="I18" s="7">
        <f>I14-$I$14*I12</f>
        <v>0</v>
      </c>
      <c r="J18" s="7">
        <f>J14-$I$14*J12</f>
        <v>-1</v>
      </c>
      <c r="K18" s="7">
        <f>K14-$I$14*K12</f>
        <v>2</v>
      </c>
      <c r="L18" s="7">
        <f>L14-$I$14*L12</f>
        <v>-4</v>
      </c>
    </row>
    <row r="19" ht="12.75">
      <c r="A19" s="9" t="b">
        <v>0</v>
      </c>
    </row>
    <row r="20" spans="1:12" ht="12.75">
      <c r="A20" s="9" t="b">
        <v>0</v>
      </c>
      <c r="I20" s="7">
        <f>I16</f>
        <v>1</v>
      </c>
      <c r="J20" s="7">
        <f>J16</f>
        <v>0</v>
      </c>
      <c r="K20" s="7">
        <f>K16</f>
        <v>2</v>
      </c>
      <c r="L20" s="7">
        <f>L16</f>
        <v>-6</v>
      </c>
    </row>
    <row r="21" spans="9:12" ht="12">
      <c r="I21" s="7">
        <f>I17/$J$17</f>
        <v>0</v>
      </c>
      <c r="J21" s="7">
        <f>J17/$J$17</f>
        <v>1</v>
      </c>
      <c r="K21" s="7">
        <f>K17/$J$17</f>
        <v>0</v>
      </c>
      <c r="L21" s="7">
        <f>L17/$J$17</f>
        <v>2</v>
      </c>
    </row>
    <row r="22" spans="9:12" ht="12">
      <c r="I22" s="7">
        <f>I18-I21*$J$18</f>
        <v>0</v>
      </c>
      <c r="J22" s="7">
        <f>J18-J21*$J$18</f>
        <v>0</v>
      </c>
      <c r="K22" s="7">
        <f>K18-K21*$J$18</f>
        <v>2</v>
      </c>
      <c r="L22" s="7">
        <f>L18-L21*$J$18</f>
        <v>-2</v>
      </c>
    </row>
    <row r="24" spans="9:12" ht="12">
      <c r="I24" s="5" t="s">
        <v>68</v>
      </c>
      <c r="J24" s="37">
        <f>L22/K22</f>
        <v>-1</v>
      </c>
      <c r="K24" s="1"/>
      <c r="L24" s="1"/>
    </row>
    <row r="25" spans="9:12" ht="12">
      <c r="I25" s="5" t="s">
        <v>69</v>
      </c>
      <c r="J25" s="37">
        <f>(L21-K21*J24)/J21</f>
        <v>2</v>
      </c>
      <c r="K25" s="1"/>
      <c r="L25" s="1"/>
    </row>
    <row r="26" spans="9:12" ht="12">
      <c r="I26" s="5" t="s">
        <v>70</v>
      </c>
      <c r="J26" s="37">
        <f>L12-K12*J24-J12*J25</f>
        <v>-4</v>
      </c>
      <c r="K26" s="1"/>
      <c r="L26" s="1"/>
    </row>
    <row r="34" ht="12.75">
      <c r="H34" t="s">
        <v>88</v>
      </c>
    </row>
    <row r="35" ht="12.75">
      <c r="H35" t="s">
        <v>89</v>
      </c>
    </row>
  </sheetData>
  <sheetProtection sheet="1" objects="1" scenarios="1"/>
  <conditionalFormatting sqref="J12:J14">
    <cfRule type="expression" priority="1" dxfId="0" stopIfTrue="1">
      <formula>$A$17</formula>
    </cfRule>
  </conditionalFormatting>
  <conditionalFormatting sqref="I12:I14">
    <cfRule type="expression" priority="2" dxfId="3" stopIfTrue="1">
      <formula>$A$17</formula>
    </cfRule>
  </conditionalFormatting>
  <conditionalFormatting sqref="L12:L14">
    <cfRule type="expression" priority="3" dxfId="4" stopIfTrue="1">
      <formula>$A$17</formula>
    </cfRule>
  </conditionalFormatting>
  <conditionalFormatting sqref="K12:K14">
    <cfRule type="expression" priority="4" dxfId="5" stopIfTrue="1">
      <formula>$A$17</formula>
    </cfRule>
  </conditionalFormatting>
  <conditionalFormatting sqref="J16:J18">
    <cfRule type="expression" priority="5" dxfId="0" stopIfTrue="1">
      <formula>$A$18=TRUE</formula>
    </cfRule>
  </conditionalFormatting>
  <conditionalFormatting sqref="I16:I18">
    <cfRule type="expression" priority="6" dxfId="3" stopIfTrue="1">
      <formula>$A$18=TRUE</formula>
    </cfRule>
  </conditionalFormatting>
  <conditionalFormatting sqref="K16:K18">
    <cfRule type="expression" priority="7" dxfId="6" stopIfTrue="1">
      <formula>$A$18=TRUE</formula>
    </cfRule>
  </conditionalFormatting>
  <conditionalFormatting sqref="L16:L18">
    <cfRule type="expression" priority="8" dxfId="4" stopIfTrue="1">
      <formula>$A$18=TRUE</formula>
    </cfRule>
  </conditionalFormatting>
  <conditionalFormatting sqref="J20:K22">
    <cfRule type="expression" priority="9" dxfId="0" stopIfTrue="1">
      <formula>$A$19=TRUE</formula>
    </cfRule>
  </conditionalFormatting>
  <conditionalFormatting sqref="I20:I22">
    <cfRule type="expression" priority="10" dxfId="3" stopIfTrue="1">
      <formula>$A$19=TRUE</formula>
    </cfRule>
  </conditionalFormatting>
  <conditionalFormatting sqref="L20:L22">
    <cfRule type="expression" priority="11" dxfId="7" stopIfTrue="1">
      <formula>$A$19=TRUE</formula>
    </cfRule>
  </conditionalFormatting>
  <conditionalFormatting sqref="I24:L26">
    <cfRule type="expression" priority="12" dxfId="0" stopIfTrue="1">
      <formula>$A$20=TRUE</formula>
    </cfRule>
  </conditionalFormatting>
  <conditionalFormatting sqref="O10:P10">
    <cfRule type="cellIs" priority="13" dxfId="8" operator="notEqual" stopIfTrue="1">
      <formula>""</formula>
    </cfRule>
  </conditionalFormatting>
  <conditionalFormatting sqref="N10">
    <cfRule type="cellIs" priority="14" dxfId="9" operator="notEqual" stopIfTrue="1">
      <formula>""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workbookViewId="0" topLeftCell="A1">
      <selection activeCell="E16" sqref="E16"/>
    </sheetView>
  </sheetViews>
  <sheetFormatPr defaultColWidth="11.00390625" defaultRowHeight="12"/>
  <cols>
    <col min="1" max="2" width="14.375" style="0" customWidth="1"/>
    <col min="3" max="6" width="11.50390625" style="0" customWidth="1"/>
    <col min="7" max="7" width="3.00390625" style="0" customWidth="1"/>
    <col min="8" max="16384" width="11.50390625" style="0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6</v>
      </c>
    </row>
    <row r="5" spans="1:2" ht="12.75">
      <c r="A5" t="s">
        <v>4</v>
      </c>
      <c r="B5" t="s">
        <v>5</v>
      </c>
    </row>
    <row r="8" spans="1:2" ht="12.75">
      <c r="A8" t="s">
        <v>9</v>
      </c>
      <c r="B8" t="s">
        <v>7</v>
      </c>
    </row>
    <row r="10" spans="1:8" ht="12.75">
      <c r="A10" t="s">
        <v>10</v>
      </c>
      <c r="B10" t="s">
        <v>8</v>
      </c>
      <c r="H10" t="s">
        <v>11</v>
      </c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Balmoral 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C.K.Mullan</dc:creator>
  <cp:keywords/>
  <dc:description/>
  <cp:lastModifiedBy>EDWARD MULLAN</cp:lastModifiedBy>
  <cp:lastPrinted>2006-05-23T08:48:29Z</cp:lastPrinted>
  <dcterms:created xsi:type="dcterms:W3CDTF">2003-09-29T16:14:45Z</dcterms:created>
  <dcterms:modified xsi:type="dcterms:W3CDTF">2006-05-23T08:50:47Z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